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055" windowWidth="13995" windowHeight="5085" activeTab="0"/>
  </bookViews>
  <sheets>
    <sheet name="MURO" sheetId="1" r:id="rId1"/>
  </sheets>
  <definedNames>
    <definedName name="_xlnm.Print_Area" localSheetId="0">'MURO'!$A$1:$N$51</definedName>
  </definedNames>
  <calcPr fullCalcOnLoad="1"/>
</workbook>
</file>

<file path=xl/comments1.xml><?xml version="1.0" encoding="utf-8"?>
<comments xmlns="http://schemas.openxmlformats.org/spreadsheetml/2006/main">
  <authors>
    <author>JORGE MOSTAJO</author>
  </authors>
  <commentList>
    <comment ref="L48" authorId="0">
      <text>
        <r>
          <rPr>
            <b/>
            <sz val="9"/>
            <rFont val="Tahoma"/>
            <family val="2"/>
          </rPr>
          <t>X CADA 5m CONSIDERAR UN TUBO DE 1.65m</t>
        </r>
      </text>
    </comment>
  </commentList>
</comments>
</file>

<file path=xl/sharedStrings.xml><?xml version="1.0" encoding="utf-8"?>
<sst xmlns="http://schemas.openxmlformats.org/spreadsheetml/2006/main" count="93" uniqueCount="48">
  <si>
    <t>m3</t>
  </si>
  <si>
    <t>m2</t>
  </si>
  <si>
    <t>m</t>
  </si>
  <si>
    <t>D=6"</t>
  </si>
  <si>
    <t>TOTALES</t>
  </si>
  <si>
    <t>LONGITUD:</t>
  </si>
  <si>
    <t>Km.</t>
  </si>
  <si>
    <t>TUB. PVC</t>
  </si>
  <si>
    <t xml:space="preserve"> RELLENO PARA ESTRUCTURAS</t>
  </si>
  <si>
    <t xml:space="preserve"> JUNTAS DE EXPANSIÓN</t>
  </si>
  <si>
    <t xml:space="preserve"> MATERIAL IMPERMEABLE</t>
  </si>
  <si>
    <t>UNID</t>
  </si>
  <si>
    <t>PROG.</t>
  </si>
  <si>
    <t>ALT</t>
  </si>
  <si>
    <t>DIST</t>
  </si>
  <si>
    <t>EXC</t>
  </si>
  <si>
    <t>RELL</t>
  </si>
  <si>
    <t>ENC/DES</t>
  </si>
  <si>
    <t>CONCRET</t>
  </si>
  <si>
    <t>MAT.FIL</t>
  </si>
  <si>
    <t>MAT. INPERM</t>
  </si>
  <si>
    <t>DESCRIPCIÓN</t>
  </si>
  <si>
    <t>MET</t>
  </si>
  <si>
    <t xml:space="preserve"> ENCOFR. Y DESENCOF. P/ESTRUCTURAS </t>
  </si>
  <si>
    <t xml:space="preserve"> CONCR. F'c=140 Kg./cm2 + 30% P.G.</t>
  </si>
  <si>
    <t>ÍTEM</t>
  </si>
  <si>
    <t xml:space="preserve"> EXCAVACIÓN P/ ESTRUCTURAS M/SECO</t>
  </si>
  <si>
    <t xml:space="preserve"> JUNTAS DE CONTRACCIÓN</t>
  </si>
  <si>
    <t xml:space="preserve"> MATERIAL FILTRANTE</t>
  </si>
  <si>
    <t xml:space="preserve"> TUBERÍA PVC 4"</t>
  </si>
  <si>
    <t xml:space="preserve"> TUBERÍA PVC 6"</t>
  </si>
  <si>
    <t>MURO DE CONCRETO CICLÓPEO KM 103+715.000 AL KM. 103+795.000</t>
  </si>
  <si>
    <t>MURO - SOLUCION B</t>
  </si>
  <si>
    <t>CORTE MS</t>
  </si>
  <si>
    <t>TERRAPL</t>
  </si>
  <si>
    <t>CORTE DE MATERIAL SUELTO</t>
  </si>
  <si>
    <t>TERRAPLEN</t>
  </si>
  <si>
    <t>02.00.00</t>
  </si>
  <si>
    <t>03.00.00</t>
  </si>
  <si>
    <t>CARRETERA</t>
  </si>
  <si>
    <t>: CATAC - HUARI - POMABAMBA</t>
  </si>
  <si>
    <t>TRAMO</t>
  </si>
  <si>
    <t>: SAN MARCOS - HUARI</t>
  </si>
  <si>
    <t>SOLUCION</t>
  </si>
  <si>
    <t>: B - MURO DE CONCRETO CICPLOPEO</t>
  </si>
  <si>
    <t>METRADO</t>
  </si>
  <si>
    <t>RESUMEN DE METRADOS POR PARTIDA</t>
  </si>
  <si>
    <r>
      <t>m</t>
    </r>
    <r>
      <rPr>
        <b/>
        <vertAlign val="superscript"/>
        <sz val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</si>
</sst>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l.&quot;\ #,##0_);\(&quot;Sl.&quot;\ #,##0\)"/>
    <numFmt numFmtId="173" formatCode="&quot;Sl.&quot;\ #,##0_);[Red]\(&quot;Sl.&quot;\ #,##0\)"/>
    <numFmt numFmtId="174" formatCode="&quot;Sl.&quot;\ #,##0.00_);\(&quot;Sl.&quot;\ #,##0.00\)"/>
    <numFmt numFmtId="175" formatCode="&quot;Sl.&quot;\ #,##0.00_);[Red]\(&quot;Sl.&quot;\ #,##0.00\)"/>
    <numFmt numFmtId="176" formatCode="_(&quot;Sl.&quot;\ * #,##0_);_(&quot;Sl.&quot;\ * \(#,##0\);_(&quot;Sl.&quot;\ * &quot;-&quot;_);_(@_)"/>
    <numFmt numFmtId="177" formatCode="_(* #,##0_);_(* \(#,##0\);_(* &quot;-&quot;_);_(@_)"/>
    <numFmt numFmtId="178" formatCode="_(&quot;Sl.&quot;\ * #,##0.00_);_(&quot;Sl.&quot;\ * \(#,##0.00\);_(&quot;Sl.&quot;\ 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\+000"/>
    <numFmt numFmtId="187" formatCode="0.0000"/>
    <numFmt numFmtId="188" formatCode="0.000"/>
    <numFmt numFmtId="189" formatCode="0.0"/>
    <numFmt numFmtId="190" formatCode="0\+000.000"/>
    <numFmt numFmtId="191" formatCode="00.00.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sz val="8"/>
      <color indexed="8"/>
      <name val="Calibri"/>
      <family val="2"/>
    </font>
    <font>
      <b/>
      <u val="single"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90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88" fontId="20" fillId="0" borderId="15" xfId="0" applyNumberFormat="1" applyFont="1" applyFill="1" applyBorder="1" applyAlignment="1">
      <alignment horizontal="center" vertical="center"/>
    </xf>
    <xf numFmtId="188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90" fontId="21" fillId="0" borderId="13" xfId="0" applyNumberFormat="1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21" fillId="0" borderId="36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1" fontId="23" fillId="0" borderId="29" xfId="0" applyNumberFormat="1" applyFont="1" applyFill="1" applyBorder="1" applyAlignment="1">
      <alignment horizontal="left" vertical="center" indent="1"/>
    </xf>
    <xf numFmtId="0" fontId="21" fillId="0" borderId="31" xfId="0" applyFont="1" applyBorder="1" applyAlignment="1">
      <alignment horizontal="left" vertical="center" indent="2"/>
    </xf>
    <xf numFmtId="0" fontId="21" fillId="0" borderId="31" xfId="0" applyFont="1" applyBorder="1" applyAlignment="1">
      <alignment horizontal="center" vertical="center"/>
    </xf>
    <xf numFmtId="191" fontId="23" fillId="0" borderId="34" xfId="0" applyNumberFormat="1" applyFont="1" applyFill="1" applyBorder="1" applyAlignment="1">
      <alignment horizontal="left" vertical="center" indent="1"/>
    </xf>
    <xf numFmtId="0" fontId="21" fillId="0" borderId="36" xfId="0" applyFont="1" applyBorder="1" applyAlignment="1">
      <alignment horizontal="left" vertical="center" indent="2"/>
    </xf>
    <xf numFmtId="0" fontId="21" fillId="0" borderId="36" xfId="0" applyFont="1" applyBorder="1" applyAlignment="1">
      <alignment horizontal="center" vertical="center"/>
    </xf>
    <xf numFmtId="191" fontId="23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2" fontId="21" fillId="0" borderId="30" xfId="0" applyNumberFormat="1" applyFont="1" applyFill="1" applyBorder="1" applyAlignment="1">
      <alignment horizontal="center" vertical="center"/>
    </xf>
    <xf numFmtId="191" fontId="23" fillId="0" borderId="32" xfId="0" applyNumberFormat="1" applyFont="1" applyFill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2"/>
    </xf>
    <xf numFmtId="0" fontId="21" fillId="0" borderId="13" xfId="0" applyFont="1" applyBorder="1" applyAlignment="1">
      <alignment horizontal="center" vertical="center"/>
    </xf>
    <xf numFmtId="2" fontId="21" fillId="0" borderId="33" xfId="0" applyNumberFormat="1" applyFont="1" applyFill="1" applyBorder="1" applyAlignment="1">
      <alignment horizontal="center" vertical="center"/>
    </xf>
    <xf numFmtId="2" fontId="21" fillId="0" borderId="3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11.421875" defaultRowHeight="15" customHeight="1"/>
  <cols>
    <col min="1" max="1" width="1.7109375" style="1" customWidth="1"/>
    <col min="2" max="2" width="14.140625" style="1" bestFit="1" customWidth="1"/>
    <col min="3" max="3" width="8.7109375" style="1" bestFit="1" customWidth="1"/>
    <col min="4" max="4" width="25.00390625" style="1" bestFit="1" customWidth="1"/>
    <col min="5" max="5" width="7.57421875" style="1" bestFit="1" customWidth="1"/>
    <col min="6" max="6" width="6.7109375" style="1" bestFit="1" customWidth="1"/>
    <col min="7" max="8" width="5.7109375" style="1" bestFit="1" customWidth="1"/>
    <col min="9" max="9" width="6.7109375" style="1" bestFit="1" customWidth="1"/>
    <col min="10" max="10" width="7.00390625" style="1" bestFit="1" customWidth="1"/>
    <col min="11" max="11" width="6.421875" style="1" bestFit="1" customWidth="1"/>
    <col min="12" max="12" width="7.00390625" style="1" bestFit="1" customWidth="1"/>
    <col min="13" max="13" width="10.140625" style="1" bestFit="1" customWidth="1"/>
    <col min="14" max="14" width="1.7109375" style="1" customWidth="1"/>
    <col min="15" max="16384" width="11.421875" style="1" customWidth="1"/>
  </cols>
  <sheetData>
    <row r="2" spans="2:13" ht="15" customHeight="1">
      <c r="B2" s="86" t="s">
        <v>31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3" ht="15" customHeight="1"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13" ht="1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15" customHeight="1">
      <c r="B5" s="2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6" ht="15" customHeight="1">
      <c r="B6" s="4" t="s">
        <v>5</v>
      </c>
      <c r="C6" s="5">
        <v>80</v>
      </c>
      <c r="D6" s="6" t="s">
        <v>2</v>
      </c>
      <c r="E6" s="6"/>
      <c r="F6" s="6"/>
    </row>
    <row r="8" spans="2:13" ht="15" customHeight="1">
      <c r="B8" s="7" t="s">
        <v>12</v>
      </c>
      <c r="C8" s="7" t="s">
        <v>13</v>
      </c>
      <c r="D8" s="7" t="s">
        <v>14</v>
      </c>
      <c r="E8" s="7" t="s">
        <v>33</v>
      </c>
      <c r="F8" s="7" t="s">
        <v>34</v>
      </c>
      <c r="G8" s="7" t="s">
        <v>15</v>
      </c>
      <c r="H8" s="7" t="s">
        <v>16</v>
      </c>
      <c r="I8" s="7" t="s">
        <v>17</v>
      </c>
      <c r="J8" s="7" t="s">
        <v>18</v>
      </c>
      <c r="K8" s="8" t="s">
        <v>19</v>
      </c>
      <c r="L8" s="9" t="s">
        <v>7</v>
      </c>
      <c r="M8" s="10" t="s">
        <v>20</v>
      </c>
    </row>
    <row r="9" spans="2:13" ht="15" customHeight="1">
      <c r="B9" s="11"/>
      <c r="C9" s="11"/>
      <c r="D9" s="11"/>
      <c r="E9" s="11"/>
      <c r="F9" s="11"/>
      <c r="G9" s="11"/>
      <c r="H9" s="11"/>
      <c r="I9" s="11"/>
      <c r="J9" s="11"/>
      <c r="K9" s="12"/>
      <c r="L9" s="13" t="s">
        <v>3</v>
      </c>
      <c r="M9" s="14"/>
    </row>
    <row r="10" spans="2:13" ht="15" customHeight="1">
      <c r="B10" s="15" t="s">
        <v>6</v>
      </c>
      <c r="C10" s="15" t="s">
        <v>2</v>
      </c>
      <c r="D10" s="15" t="s">
        <v>2</v>
      </c>
      <c r="E10" s="15" t="s">
        <v>47</v>
      </c>
      <c r="F10" s="15" t="s">
        <v>47</v>
      </c>
      <c r="G10" s="15" t="s">
        <v>47</v>
      </c>
      <c r="H10" s="15" t="s">
        <v>47</v>
      </c>
      <c r="I10" s="15" t="s">
        <v>2</v>
      </c>
      <c r="J10" s="15" t="s">
        <v>47</v>
      </c>
      <c r="K10" s="15" t="s">
        <v>47</v>
      </c>
      <c r="L10" s="16" t="s">
        <v>2</v>
      </c>
      <c r="M10" s="15" t="s">
        <v>47</v>
      </c>
    </row>
    <row r="11" spans="2:13" ht="15" customHeight="1">
      <c r="B11" s="17">
        <v>103715</v>
      </c>
      <c r="C11" s="18">
        <v>4.5</v>
      </c>
      <c r="D11" s="18"/>
      <c r="E11" s="18">
        <v>3.3</v>
      </c>
      <c r="F11" s="18">
        <v>16.7</v>
      </c>
      <c r="G11" s="18">
        <v>9.92</v>
      </c>
      <c r="H11" s="18">
        <v>5.92</v>
      </c>
      <c r="I11" s="18">
        <v>10.71</v>
      </c>
      <c r="J11" s="18">
        <v>6.11</v>
      </c>
      <c r="K11" s="19">
        <v>0.98</v>
      </c>
      <c r="L11" s="19"/>
      <c r="M11" s="19">
        <v>1.53</v>
      </c>
    </row>
    <row r="12" spans="2:13" ht="15" customHeight="1">
      <c r="B12" s="17">
        <f>+B11+20</f>
        <v>103735</v>
      </c>
      <c r="C12" s="18">
        <v>4.5</v>
      </c>
      <c r="D12" s="18">
        <v>20</v>
      </c>
      <c r="E12" s="18">
        <v>3.1</v>
      </c>
      <c r="F12" s="18">
        <v>14.35</v>
      </c>
      <c r="G12" s="18">
        <v>6.05</v>
      </c>
      <c r="H12" s="18">
        <v>5.92</v>
      </c>
      <c r="I12" s="18">
        <v>10.71</v>
      </c>
      <c r="J12" s="18">
        <v>6.11</v>
      </c>
      <c r="K12" s="19">
        <v>0.98</v>
      </c>
      <c r="L12" s="19">
        <v>1</v>
      </c>
      <c r="M12" s="19">
        <v>1.53</v>
      </c>
    </row>
    <row r="13" spans="2:13" ht="15" customHeight="1">
      <c r="B13" s="17">
        <f>+B12+20</f>
        <v>103755</v>
      </c>
      <c r="C13" s="18">
        <v>4.5</v>
      </c>
      <c r="D13" s="18">
        <v>20</v>
      </c>
      <c r="E13" s="18">
        <v>1.35</v>
      </c>
      <c r="F13" s="18">
        <v>3.35</v>
      </c>
      <c r="G13" s="18">
        <v>8.89</v>
      </c>
      <c r="H13" s="18">
        <v>5.92</v>
      </c>
      <c r="I13" s="18">
        <v>10.71</v>
      </c>
      <c r="J13" s="18">
        <v>6.11</v>
      </c>
      <c r="K13" s="19">
        <v>0.98</v>
      </c>
      <c r="L13" s="19">
        <v>1</v>
      </c>
      <c r="M13" s="19">
        <v>1.53</v>
      </c>
    </row>
    <row r="14" spans="2:13" ht="15" customHeight="1">
      <c r="B14" s="17">
        <f>+B13+20</f>
        <v>103775</v>
      </c>
      <c r="C14" s="18">
        <v>4.5</v>
      </c>
      <c r="D14" s="18">
        <v>20</v>
      </c>
      <c r="E14" s="18">
        <v>0.16</v>
      </c>
      <c r="F14" s="18">
        <v>11.48</v>
      </c>
      <c r="G14" s="18">
        <v>4.81</v>
      </c>
      <c r="H14" s="18">
        <v>5.92</v>
      </c>
      <c r="I14" s="18">
        <v>10.71</v>
      </c>
      <c r="J14" s="18">
        <v>6.11</v>
      </c>
      <c r="K14" s="19">
        <v>0.98</v>
      </c>
      <c r="L14" s="19">
        <v>1</v>
      </c>
      <c r="M14" s="19">
        <v>1.53</v>
      </c>
    </row>
    <row r="15" spans="2:13" ht="15" customHeight="1">
      <c r="B15" s="17">
        <f>+B14+20</f>
        <v>103795</v>
      </c>
      <c r="C15" s="18">
        <v>4.5</v>
      </c>
      <c r="D15" s="18">
        <v>20</v>
      </c>
      <c r="E15" s="18">
        <v>9.41</v>
      </c>
      <c r="F15" s="18">
        <v>9.7</v>
      </c>
      <c r="G15" s="18">
        <v>4.81</v>
      </c>
      <c r="H15" s="18">
        <v>5.92</v>
      </c>
      <c r="I15" s="18">
        <v>10.71</v>
      </c>
      <c r="J15" s="18">
        <v>6.11</v>
      </c>
      <c r="K15" s="19">
        <v>0.98</v>
      </c>
      <c r="L15" s="19">
        <v>1</v>
      </c>
      <c r="M15" s="19">
        <v>1.53</v>
      </c>
    </row>
    <row r="16" spans="2:13" ht="15" customHeight="1" thickBot="1">
      <c r="B16" s="20"/>
      <c r="C16" s="21"/>
      <c r="D16" s="21"/>
      <c r="E16" s="21"/>
      <c r="F16" s="21"/>
      <c r="G16" s="22"/>
      <c r="H16" s="22"/>
      <c r="I16" s="22"/>
      <c r="J16" s="22"/>
      <c r="K16" s="23"/>
      <c r="L16" s="24"/>
      <c r="M16" s="23"/>
    </row>
    <row r="17" spans="2:13" ht="15" customHeight="1" thickBot="1">
      <c r="B17" s="7" t="s">
        <v>12</v>
      </c>
      <c r="C17" s="7" t="s">
        <v>13</v>
      </c>
      <c r="D17" s="25" t="s">
        <v>14</v>
      </c>
      <c r="E17" s="26" t="s">
        <v>37</v>
      </c>
      <c r="F17" s="27"/>
      <c r="G17" s="28" t="s">
        <v>38</v>
      </c>
      <c r="H17" s="29"/>
      <c r="I17" s="29"/>
      <c r="J17" s="29"/>
      <c r="K17" s="29"/>
      <c r="L17" s="29"/>
      <c r="M17" s="30"/>
    </row>
    <row r="18" spans="2:13" ht="15" customHeight="1">
      <c r="B18" s="11"/>
      <c r="C18" s="11"/>
      <c r="D18" s="31"/>
      <c r="E18" s="32" t="s">
        <v>33</v>
      </c>
      <c r="F18" s="33" t="s">
        <v>34</v>
      </c>
      <c r="G18" s="34" t="s">
        <v>15</v>
      </c>
      <c r="H18" s="35" t="s">
        <v>16</v>
      </c>
      <c r="I18" s="35" t="s">
        <v>17</v>
      </c>
      <c r="J18" s="35" t="s">
        <v>18</v>
      </c>
      <c r="K18" s="36" t="s">
        <v>19</v>
      </c>
      <c r="L18" s="37" t="s">
        <v>7</v>
      </c>
      <c r="M18" s="38" t="s">
        <v>20</v>
      </c>
    </row>
    <row r="19" spans="2:13" ht="15" customHeight="1">
      <c r="B19" s="11"/>
      <c r="C19" s="11"/>
      <c r="D19" s="31"/>
      <c r="E19" s="32"/>
      <c r="F19" s="33"/>
      <c r="G19" s="32"/>
      <c r="H19" s="11"/>
      <c r="I19" s="11"/>
      <c r="J19" s="11"/>
      <c r="K19" s="12"/>
      <c r="L19" s="13" t="s">
        <v>3</v>
      </c>
      <c r="M19" s="39"/>
    </row>
    <row r="20" spans="2:13" ht="15" customHeight="1" thickBot="1">
      <c r="B20" s="15" t="s">
        <v>6</v>
      </c>
      <c r="C20" s="15" t="s">
        <v>2</v>
      </c>
      <c r="D20" s="40" t="s">
        <v>2</v>
      </c>
      <c r="E20" s="41" t="s">
        <v>47</v>
      </c>
      <c r="F20" s="42" t="s">
        <v>47</v>
      </c>
      <c r="G20" s="41" t="s">
        <v>47</v>
      </c>
      <c r="H20" s="43" t="s">
        <v>47</v>
      </c>
      <c r="I20" s="43" t="s">
        <v>2</v>
      </c>
      <c r="J20" s="43" t="s">
        <v>47</v>
      </c>
      <c r="K20" s="43" t="s">
        <v>47</v>
      </c>
      <c r="L20" s="44" t="s">
        <v>2</v>
      </c>
      <c r="M20" s="42" t="s">
        <v>47</v>
      </c>
    </row>
    <row r="21" spans="2:13" ht="15" customHeight="1">
      <c r="B21" s="45">
        <f>+B11</f>
        <v>103715</v>
      </c>
      <c r="C21" s="19"/>
      <c r="D21" s="46"/>
      <c r="E21" s="47"/>
      <c r="F21" s="48"/>
      <c r="G21" s="47"/>
      <c r="H21" s="49"/>
      <c r="I21" s="49"/>
      <c r="J21" s="49"/>
      <c r="K21" s="49"/>
      <c r="L21" s="49"/>
      <c r="M21" s="48"/>
    </row>
    <row r="22" spans="2:13" ht="15" customHeight="1">
      <c r="B22" s="45">
        <f>+B12</f>
        <v>103735</v>
      </c>
      <c r="C22" s="19">
        <f>+C11</f>
        <v>4.5</v>
      </c>
      <c r="D22" s="46">
        <f>+D12</f>
        <v>20</v>
      </c>
      <c r="E22" s="50">
        <f aca="true" t="shared" si="0" ref="E22:K25">+((E11+E12)/2)*$D22</f>
        <v>64</v>
      </c>
      <c r="F22" s="51">
        <f t="shared" si="0"/>
        <v>310.5</v>
      </c>
      <c r="G22" s="50">
        <f t="shared" si="0"/>
        <v>159.7</v>
      </c>
      <c r="H22" s="19">
        <f t="shared" si="0"/>
        <v>118.4</v>
      </c>
      <c r="I22" s="19">
        <f t="shared" si="0"/>
        <v>214.20000000000002</v>
      </c>
      <c r="J22" s="19">
        <f t="shared" si="0"/>
        <v>122.2</v>
      </c>
      <c r="K22" s="19">
        <f t="shared" si="0"/>
        <v>19.6</v>
      </c>
      <c r="L22" s="19">
        <f>+L12*D22</f>
        <v>20</v>
      </c>
      <c r="M22" s="51">
        <f>+((M11+M12)/2)*$D22</f>
        <v>30.6</v>
      </c>
    </row>
    <row r="23" spans="2:13" ht="15" customHeight="1">
      <c r="B23" s="45">
        <f>+B13</f>
        <v>103755</v>
      </c>
      <c r="C23" s="19">
        <f>+C12</f>
        <v>4.5</v>
      </c>
      <c r="D23" s="46">
        <f>+D13</f>
        <v>20</v>
      </c>
      <c r="E23" s="50">
        <f t="shared" si="0"/>
        <v>44.5</v>
      </c>
      <c r="F23" s="51">
        <f t="shared" si="0"/>
        <v>177</v>
      </c>
      <c r="G23" s="50">
        <f t="shared" si="0"/>
        <v>149.4</v>
      </c>
      <c r="H23" s="19">
        <f t="shared" si="0"/>
        <v>118.4</v>
      </c>
      <c r="I23" s="19">
        <f t="shared" si="0"/>
        <v>214.20000000000002</v>
      </c>
      <c r="J23" s="19">
        <f t="shared" si="0"/>
        <v>122.2</v>
      </c>
      <c r="K23" s="19">
        <f t="shared" si="0"/>
        <v>19.6</v>
      </c>
      <c r="L23" s="19">
        <f>+L13*D23</f>
        <v>20</v>
      </c>
      <c r="M23" s="51">
        <f>+((M12+M13)/2)*$D23</f>
        <v>30.6</v>
      </c>
    </row>
    <row r="24" spans="2:13" ht="15" customHeight="1">
      <c r="B24" s="45">
        <f>+B14</f>
        <v>103775</v>
      </c>
      <c r="C24" s="19">
        <f>+C13</f>
        <v>4.5</v>
      </c>
      <c r="D24" s="46">
        <f>+D14</f>
        <v>20</v>
      </c>
      <c r="E24" s="50">
        <f t="shared" si="0"/>
        <v>15.1</v>
      </c>
      <c r="F24" s="51">
        <f t="shared" si="0"/>
        <v>148.3</v>
      </c>
      <c r="G24" s="50">
        <f t="shared" si="0"/>
        <v>137</v>
      </c>
      <c r="H24" s="19">
        <f t="shared" si="0"/>
        <v>118.4</v>
      </c>
      <c r="I24" s="19">
        <f t="shared" si="0"/>
        <v>214.20000000000002</v>
      </c>
      <c r="J24" s="19">
        <f t="shared" si="0"/>
        <v>122.2</v>
      </c>
      <c r="K24" s="19">
        <f t="shared" si="0"/>
        <v>19.6</v>
      </c>
      <c r="L24" s="19">
        <f>+L14*D24</f>
        <v>20</v>
      </c>
      <c r="M24" s="51">
        <f>+((M13+M14)/2)*$D24</f>
        <v>30.6</v>
      </c>
    </row>
    <row r="25" spans="2:13" ht="15" customHeight="1" thickBot="1">
      <c r="B25" s="45">
        <f>+B15</f>
        <v>103795</v>
      </c>
      <c r="C25" s="19">
        <f>+C14</f>
        <v>4.5</v>
      </c>
      <c r="D25" s="46">
        <f>+D15</f>
        <v>20</v>
      </c>
      <c r="E25" s="52">
        <f t="shared" si="0"/>
        <v>95.7</v>
      </c>
      <c r="F25" s="53">
        <f t="shared" si="0"/>
        <v>211.8</v>
      </c>
      <c r="G25" s="52">
        <f t="shared" si="0"/>
        <v>96.19999999999999</v>
      </c>
      <c r="H25" s="54">
        <f t="shared" si="0"/>
        <v>118.4</v>
      </c>
      <c r="I25" s="54">
        <f t="shared" si="0"/>
        <v>214.20000000000002</v>
      </c>
      <c r="J25" s="54">
        <f t="shared" si="0"/>
        <v>122.2</v>
      </c>
      <c r="K25" s="54">
        <f t="shared" si="0"/>
        <v>19.6</v>
      </c>
      <c r="L25" s="54">
        <f>+L15*D25</f>
        <v>20</v>
      </c>
      <c r="M25" s="53">
        <f>+((M14+M15)/2)*$D25</f>
        <v>30.6</v>
      </c>
    </row>
    <row r="26" spans="2:13" ht="15" customHeight="1" thickBot="1">
      <c r="B26" s="55"/>
      <c r="C26" s="56"/>
      <c r="D26" s="56"/>
      <c r="E26" s="56"/>
      <c r="F26" s="56"/>
      <c r="G26" s="24"/>
      <c r="H26" s="24"/>
      <c r="I26" s="24"/>
      <c r="J26" s="24"/>
      <c r="K26" s="24"/>
      <c r="L26" s="24"/>
      <c r="M26" s="24"/>
    </row>
    <row r="27" spans="2:13" ht="15" customHeight="1" thickBot="1">
      <c r="B27" s="57" t="s">
        <v>4</v>
      </c>
      <c r="C27" s="57"/>
      <c r="D27" s="58"/>
      <c r="E27" s="59">
        <f aca="true" t="shared" si="1" ref="E27:M27">SUM(E22:E25)</f>
        <v>219.3</v>
      </c>
      <c r="F27" s="60">
        <f t="shared" si="1"/>
        <v>847.5999999999999</v>
      </c>
      <c r="G27" s="59">
        <f t="shared" si="1"/>
        <v>542.3</v>
      </c>
      <c r="H27" s="61">
        <f t="shared" si="1"/>
        <v>473.6</v>
      </c>
      <c r="I27" s="61">
        <f t="shared" si="1"/>
        <v>856.8000000000001</v>
      </c>
      <c r="J27" s="61">
        <f t="shared" si="1"/>
        <v>488.8</v>
      </c>
      <c r="K27" s="61">
        <f t="shared" si="1"/>
        <v>78.4</v>
      </c>
      <c r="L27" s="61">
        <f t="shared" si="1"/>
        <v>80</v>
      </c>
      <c r="M27" s="60">
        <f t="shared" si="1"/>
        <v>122.4</v>
      </c>
    </row>
    <row r="28" spans="2:13" ht="15" customHeight="1">
      <c r="B28" s="20"/>
      <c r="C28" s="21"/>
      <c r="D28" s="21"/>
      <c r="E28" s="21"/>
      <c r="F28" s="21"/>
      <c r="G28" s="22"/>
      <c r="H28" s="22"/>
      <c r="I28" s="22"/>
      <c r="J28" s="22"/>
      <c r="K28" s="23"/>
      <c r="L28" s="24"/>
      <c r="M28" s="23"/>
    </row>
    <row r="29" spans="2:13" ht="15" customHeight="1">
      <c r="B29" s="62"/>
      <c r="C29" s="62"/>
      <c r="D29" s="62"/>
      <c r="E29" s="62"/>
      <c r="F29" s="62"/>
      <c r="G29" s="63"/>
      <c r="H29" s="63"/>
      <c r="I29" s="63"/>
      <c r="J29" s="63"/>
      <c r="K29" s="63"/>
      <c r="L29" s="63"/>
      <c r="M29" s="63"/>
    </row>
    <row r="30" spans="2:13" ht="15" customHeight="1">
      <c r="B30" s="88" t="s">
        <v>46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 ht="15" customHeight="1">
      <c r="B31" s="62"/>
      <c r="C31" s="62"/>
      <c r="D31" s="62"/>
      <c r="E31" s="62"/>
      <c r="F31" s="62"/>
      <c r="G31" s="63"/>
      <c r="H31" s="63"/>
      <c r="I31" s="63"/>
      <c r="J31" s="63"/>
      <c r="K31" s="63"/>
      <c r="L31" s="63"/>
      <c r="M31" s="63"/>
    </row>
    <row r="32" spans="2:13" ht="15" customHeight="1">
      <c r="B32" s="64" t="s">
        <v>39</v>
      </c>
      <c r="C32" s="64"/>
      <c r="D32" s="65" t="s">
        <v>40</v>
      </c>
      <c r="E32" s="62"/>
      <c r="F32" s="62"/>
      <c r="G32" s="63"/>
      <c r="H32" s="63"/>
      <c r="I32" s="63"/>
      <c r="J32" s="63"/>
      <c r="K32" s="63"/>
      <c r="L32" s="63"/>
      <c r="M32" s="63"/>
    </row>
    <row r="33" spans="2:13" ht="15" customHeight="1">
      <c r="B33" s="64" t="s">
        <v>41</v>
      </c>
      <c r="C33" s="64"/>
      <c r="D33" s="65" t="s">
        <v>42</v>
      </c>
      <c r="E33" s="62"/>
      <c r="F33" s="62"/>
      <c r="G33" s="63"/>
      <c r="H33" s="63"/>
      <c r="I33" s="63"/>
      <c r="J33" s="63"/>
      <c r="K33" s="63"/>
      <c r="L33" s="63"/>
      <c r="M33" s="63"/>
    </row>
    <row r="34" spans="2:13" ht="15" customHeight="1">
      <c r="B34" s="66" t="s">
        <v>43</v>
      </c>
      <c r="C34" s="67"/>
      <c r="D34" s="66" t="s">
        <v>44</v>
      </c>
      <c r="E34" s="62"/>
      <c r="F34" s="62"/>
      <c r="G34" s="63"/>
      <c r="H34" s="63"/>
      <c r="I34" s="63"/>
      <c r="J34" s="63"/>
      <c r="K34" s="63"/>
      <c r="L34" s="63"/>
      <c r="M34" s="63"/>
    </row>
    <row r="35" spans="5:13" ht="15" customHeight="1">
      <c r="E35" s="62"/>
      <c r="F35" s="62"/>
      <c r="G35" s="63"/>
      <c r="H35" s="63"/>
      <c r="I35" s="63"/>
      <c r="J35" s="63"/>
      <c r="K35" s="63"/>
      <c r="L35" s="63"/>
      <c r="M35" s="63"/>
    </row>
    <row r="36" spans="3:12" ht="15" customHeight="1">
      <c r="C36" s="68" t="s">
        <v>25</v>
      </c>
      <c r="D36" s="57" t="s">
        <v>21</v>
      </c>
      <c r="E36" s="57"/>
      <c r="F36" s="57"/>
      <c r="G36" s="57"/>
      <c r="H36" s="57"/>
      <c r="I36" s="57"/>
      <c r="J36" s="57"/>
      <c r="K36" s="68" t="s">
        <v>11</v>
      </c>
      <c r="L36" s="68" t="s">
        <v>22</v>
      </c>
    </row>
    <row r="37" spans="3:12" ht="4.5" customHeight="1" thickBot="1">
      <c r="C37" s="62"/>
      <c r="D37" s="62"/>
      <c r="E37" s="62"/>
      <c r="F37" s="62"/>
      <c r="G37" s="62"/>
      <c r="K37" s="62"/>
      <c r="L37" s="62"/>
    </row>
    <row r="38" spans="3:12" ht="15" customHeight="1">
      <c r="C38" s="69">
        <v>2.01</v>
      </c>
      <c r="D38" s="70" t="s">
        <v>35</v>
      </c>
      <c r="E38" s="70"/>
      <c r="F38" s="70"/>
      <c r="G38" s="70"/>
      <c r="H38" s="70"/>
      <c r="I38" s="70"/>
      <c r="J38" s="70"/>
      <c r="K38" s="71" t="s">
        <v>0</v>
      </c>
      <c r="L38" s="48">
        <f>+E27</f>
        <v>219.3</v>
      </c>
    </row>
    <row r="39" spans="3:12" ht="15" customHeight="1" thickBot="1">
      <c r="C39" s="72">
        <f aca="true" t="shared" si="2" ref="C39:C50">C38+0.01</f>
        <v>2.0199999999999996</v>
      </c>
      <c r="D39" s="73" t="s">
        <v>36</v>
      </c>
      <c r="E39" s="73"/>
      <c r="F39" s="73"/>
      <c r="G39" s="73"/>
      <c r="H39" s="73"/>
      <c r="I39" s="73"/>
      <c r="J39" s="73"/>
      <c r="K39" s="74" t="s">
        <v>0</v>
      </c>
      <c r="L39" s="53">
        <f>+F27</f>
        <v>847.5999999999999</v>
      </c>
    </row>
    <row r="40" spans="3:12" ht="4.5" customHeight="1" thickBot="1">
      <c r="C40" s="75"/>
      <c r="D40" s="76"/>
      <c r="E40" s="76"/>
      <c r="F40" s="76"/>
      <c r="G40" s="76"/>
      <c r="H40" s="77"/>
      <c r="I40" s="77"/>
      <c r="J40" s="77"/>
      <c r="K40" s="62"/>
      <c r="L40" s="62"/>
    </row>
    <row r="41" spans="3:12" ht="15" customHeight="1">
      <c r="C41" s="69">
        <v>3.01</v>
      </c>
      <c r="D41" s="70" t="s">
        <v>26</v>
      </c>
      <c r="E41" s="70"/>
      <c r="F41" s="70"/>
      <c r="G41" s="70"/>
      <c r="H41" s="70"/>
      <c r="I41" s="70"/>
      <c r="J41" s="70"/>
      <c r="K41" s="71" t="s">
        <v>0</v>
      </c>
      <c r="L41" s="78">
        <f>+G27</f>
        <v>542.3</v>
      </c>
    </row>
    <row r="42" spans="3:12" ht="15" customHeight="1">
      <c r="C42" s="79">
        <f t="shared" si="2"/>
        <v>3.0199999999999996</v>
      </c>
      <c r="D42" s="80" t="s">
        <v>8</v>
      </c>
      <c r="E42" s="80"/>
      <c r="F42" s="80"/>
      <c r="G42" s="80"/>
      <c r="H42" s="80"/>
      <c r="I42" s="80"/>
      <c r="J42" s="80"/>
      <c r="K42" s="81" t="s">
        <v>0</v>
      </c>
      <c r="L42" s="82">
        <f>+H27</f>
        <v>473.6</v>
      </c>
    </row>
    <row r="43" spans="3:12" ht="15" customHeight="1">
      <c r="C43" s="79">
        <f t="shared" si="2"/>
        <v>3.0299999999999994</v>
      </c>
      <c r="D43" s="80" t="s">
        <v>23</v>
      </c>
      <c r="E43" s="80"/>
      <c r="F43" s="80"/>
      <c r="G43" s="80"/>
      <c r="H43" s="80"/>
      <c r="I43" s="80"/>
      <c r="J43" s="80"/>
      <c r="K43" s="81" t="s">
        <v>1</v>
      </c>
      <c r="L43" s="82">
        <f>+I27</f>
        <v>856.8000000000001</v>
      </c>
    </row>
    <row r="44" spans="3:12" ht="15" customHeight="1">
      <c r="C44" s="79">
        <f t="shared" si="2"/>
        <v>3.039999999999999</v>
      </c>
      <c r="D44" s="80" t="s">
        <v>24</v>
      </c>
      <c r="E44" s="80"/>
      <c r="F44" s="80"/>
      <c r="G44" s="80"/>
      <c r="H44" s="80"/>
      <c r="I44" s="80"/>
      <c r="J44" s="80"/>
      <c r="K44" s="81" t="s">
        <v>0</v>
      </c>
      <c r="L44" s="82">
        <f>+J27</f>
        <v>488.8</v>
      </c>
    </row>
    <row r="45" spans="3:12" ht="15" customHeight="1">
      <c r="C45" s="79">
        <v>3.08</v>
      </c>
      <c r="D45" s="80" t="s">
        <v>27</v>
      </c>
      <c r="E45" s="80"/>
      <c r="F45" s="80"/>
      <c r="G45" s="80"/>
      <c r="H45" s="80"/>
      <c r="I45" s="80"/>
      <c r="J45" s="80"/>
      <c r="K45" s="81" t="s">
        <v>2</v>
      </c>
      <c r="L45" s="82">
        <f>4.5*6</f>
        <v>27</v>
      </c>
    </row>
    <row r="46" spans="3:12" ht="15" customHeight="1">
      <c r="C46" s="79">
        <f t="shared" si="2"/>
        <v>3.09</v>
      </c>
      <c r="D46" s="80" t="s">
        <v>9</v>
      </c>
      <c r="E46" s="80"/>
      <c r="F46" s="80"/>
      <c r="G46" s="80"/>
      <c r="H46" s="80"/>
      <c r="I46" s="80"/>
      <c r="J46" s="80"/>
      <c r="K46" s="81" t="s">
        <v>2</v>
      </c>
      <c r="L46" s="82">
        <f>4.5*2</f>
        <v>9</v>
      </c>
    </row>
    <row r="47" spans="3:12" ht="15" customHeight="1">
      <c r="C47" s="79">
        <f t="shared" si="2"/>
        <v>3.0999999999999996</v>
      </c>
      <c r="D47" s="80" t="s">
        <v>28</v>
      </c>
      <c r="E47" s="80"/>
      <c r="F47" s="80"/>
      <c r="G47" s="80"/>
      <c r="H47" s="80"/>
      <c r="I47" s="80"/>
      <c r="J47" s="80"/>
      <c r="K47" s="81" t="s">
        <v>0</v>
      </c>
      <c r="L47" s="82">
        <f>+K27</f>
        <v>78.4</v>
      </c>
    </row>
    <row r="48" spans="3:12" ht="15" customHeight="1">
      <c r="C48" s="79">
        <f t="shared" si="2"/>
        <v>3.1099999999999994</v>
      </c>
      <c r="D48" s="80" t="s">
        <v>29</v>
      </c>
      <c r="E48" s="80"/>
      <c r="F48" s="80"/>
      <c r="G48" s="80"/>
      <c r="H48" s="80"/>
      <c r="I48" s="80"/>
      <c r="J48" s="80"/>
      <c r="K48" s="81" t="s">
        <v>2</v>
      </c>
      <c r="L48" s="82">
        <f>+(C6/5)*1.65</f>
        <v>26.4</v>
      </c>
    </row>
    <row r="49" spans="3:12" ht="15" customHeight="1">
      <c r="C49" s="79">
        <f t="shared" si="2"/>
        <v>3.119999999999999</v>
      </c>
      <c r="D49" s="80" t="s">
        <v>30</v>
      </c>
      <c r="E49" s="80"/>
      <c r="F49" s="80"/>
      <c r="G49" s="80"/>
      <c r="H49" s="80"/>
      <c r="I49" s="80"/>
      <c r="J49" s="80"/>
      <c r="K49" s="81" t="s">
        <v>2</v>
      </c>
      <c r="L49" s="82">
        <f>+L27</f>
        <v>80</v>
      </c>
    </row>
    <row r="50" spans="3:12" ht="15" customHeight="1" thickBot="1">
      <c r="C50" s="72">
        <f t="shared" si="2"/>
        <v>3.129999999999999</v>
      </c>
      <c r="D50" s="73" t="s">
        <v>10</v>
      </c>
      <c r="E50" s="73"/>
      <c r="F50" s="73"/>
      <c r="G50" s="73"/>
      <c r="H50" s="73"/>
      <c r="I50" s="73"/>
      <c r="J50" s="73"/>
      <c r="K50" s="74" t="s">
        <v>0</v>
      </c>
      <c r="L50" s="83">
        <f>+M27</f>
        <v>122.4</v>
      </c>
    </row>
    <row r="52" ht="15" customHeight="1">
      <c r="C52" s="84"/>
    </row>
    <row r="53" ht="15" customHeight="1">
      <c r="C53" s="85"/>
    </row>
    <row r="54" ht="15" customHeight="1">
      <c r="C54" s="85"/>
    </row>
  </sheetData>
  <sheetProtection/>
  <mergeCells count="41">
    <mergeCell ref="B30:M30"/>
    <mergeCell ref="K18:K19"/>
    <mergeCell ref="G18:G19"/>
    <mergeCell ref="E8:E9"/>
    <mergeCell ref="F8:F9"/>
    <mergeCell ref="E18:E19"/>
    <mergeCell ref="F18:F19"/>
    <mergeCell ref="B2:M2"/>
    <mergeCell ref="B3:M3"/>
    <mergeCell ref="B8:B9"/>
    <mergeCell ref="C8:C9"/>
    <mergeCell ref="D8:D9"/>
    <mergeCell ref="G8:G9"/>
    <mergeCell ref="C17:C19"/>
    <mergeCell ref="B17:B19"/>
    <mergeCell ref="I8:I9"/>
    <mergeCell ref="J8:J9"/>
    <mergeCell ref="K8:K9"/>
    <mergeCell ref="M8:M9"/>
    <mergeCell ref="M18:M19"/>
    <mergeCell ref="H18:H19"/>
    <mergeCell ref="I18:I19"/>
    <mergeCell ref="J18:J19"/>
    <mergeCell ref="D50:J50"/>
    <mergeCell ref="D49:J49"/>
    <mergeCell ref="D48:J48"/>
    <mergeCell ref="D47:J47"/>
    <mergeCell ref="D46:J46"/>
    <mergeCell ref="H8:H9"/>
    <mergeCell ref="G17:M17"/>
    <mergeCell ref="E17:F17"/>
    <mergeCell ref="D17:D19"/>
    <mergeCell ref="B27:D27"/>
    <mergeCell ref="D45:J45"/>
    <mergeCell ref="D44:J44"/>
    <mergeCell ref="D36:J36"/>
    <mergeCell ref="D43:J43"/>
    <mergeCell ref="D42:J42"/>
    <mergeCell ref="D41:J41"/>
    <mergeCell ref="D39:J39"/>
    <mergeCell ref="D38:J38"/>
  </mergeCells>
  <printOptions/>
  <pageMargins left="0.7874015748031497" right="0.5905511811023623" top="0.984251968503937" bottom="0.984251968503937" header="0.5905511811023623" footer="0.5905511811023623"/>
  <pageSetup fitToHeight="2" horizontalDpi="600" verticalDpi="600" orientation="landscape" paperSize="9" r:id="rId4"/>
  <headerFooter alignWithMargins="0">
    <oddHeader>&amp;L&amp;"Calibri,Normal"METRADO
SOLUCION B&amp;R&amp;G</oddHeader>
    <oddFooter>&amp;C&amp;"-,Normal"ESTUDIO DE PROBABILIDAD DE FALLA E IMPLEMENTACIÓN 
DE ALTERNATIVAS DE SOLUCIÓN AL DESLIZAMIENTO DE TALUDES ANDINOS</oddFooter>
  </headerFooter>
  <rowBreaks count="1" manualBreakCount="1">
    <brk id="28" max="1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VIAL CHAVIN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LPINADO</dc:creator>
  <cp:keywords/>
  <dc:description/>
  <cp:lastModifiedBy>JORGE MOSTAJO</cp:lastModifiedBy>
  <cp:lastPrinted>2009-06-17T02:08:59Z</cp:lastPrinted>
  <dcterms:created xsi:type="dcterms:W3CDTF">2005-10-18T05:07:49Z</dcterms:created>
  <dcterms:modified xsi:type="dcterms:W3CDTF">2009-06-17T02:09:01Z</dcterms:modified>
  <cp:category/>
  <cp:version/>
  <cp:contentType/>
  <cp:contentStatus/>
</cp:coreProperties>
</file>