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8445" tabRatio="750" activeTab="0"/>
  </bookViews>
  <sheets>
    <sheet name="PARTIDA " sheetId="1" r:id="rId1"/>
    <sheet name="SUB PARTIDAS" sheetId="2" r:id="rId2"/>
  </sheets>
  <definedNames>
    <definedName name="_xlnm.Print_Area" localSheetId="0">'PARTIDA '!$A$1:$N$565</definedName>
    <definedName name="_xlnm.Print_Area" localSheetId="1">'SUB PARTIDAS'!$A$1:$H$989</definedName>
  </definedNames>
  <calcPr fullCalcOnLoad="1"/>
</workbook>
</file>

<file path=xl/sharedStrings.xml><?xml version="1.0" encoding="utf-8"?>
<sst xmlns="http://schemas.openxmlformats.org/spreadsheetml/2006/main" count="3230" uniqueCount="340">
  <si>
    <t>M3</t>
  </si>
  <si>
    <t>M2</t>
  </si>
  <si>
    <t>ML</t>
  </si>
  <si>
    <t>KG</t>
  </si>
  <si>
    <t xml:space="preserve"> ACERO DE REFUERZO</t>
  </si>
  <si>
    <t>UNID.</t>
  </si>
  <si>
    <t>%</t>
  </si>
  <si>
    <t xml:space="preserve"> PARTIDA</t>
  </si>
  <si>
    <t>:</t>
  </si>
  <si>
    <t xml:space="preserve"> RENDIMIENTO</t>
  </si>
  <si>
    <t xml:space="preserve"> UNIDAD DE MEDIDA</t>
  </si>
  <si>
    <t xml:space="preserve"> DESCRIPCIÓN</t>
  </si>
  <si>
    <t>COD.</t>
  </si>
  <si>
    <t>RECURSO</t>
  </si>
  <si>
    <t>CANT.</t>
  </si>
  <si>
    <t>ÍNDICE</t>
  </si>
  <si>
    <t>PRECIO</t>
  </si>
  <si>
    <t>COSTO</t>
  </si>
  <si>
    <t>S/.</t>
  </si>
  <si>
    <t xml:space="preserve"> MANO DE OBRA</t>
  </si>
  <si>
    <t xml:space="preserve"> OPERARIO</t>
  </si>
  <si>
    <t>HH</t>
  </si>
  <si>
    <t xml:space="preserve"> HERRAMIENTAS</t>
  </si>
  <si>
    <t xml:space="preserve"> COSTO DIRECTO EN S/.</t>
  </si>
  <si>
    <t xml:space="preserve"> CAPATAZ</t>
  </si>
  <si>
    <t xml:space="preserve"> OFICIAL</t>
  </si>
  <si>
    <t>MATERIALES</t>
  </si>
  <si>
    <t>M2/DIA</t>
  </si>
  <si>
    <t>01.01.00</t>
  </si>
  <si>
    <t>GLB</t>
  </si>
  <si>
    <t>MOVILIZACION DE EQUIPO</t>
  </si>
  <si>
    <t>GASTOS GENERALES</t>
  </si>
  <si>
    <t>01.02.00</t>
  </si>
  <si>
    <t>EQUIPOS</t>
  </si>
  <si>
    <t xml:space="preserve"> ESTACION TOTAL</t>
  </si>
  <si>
    <t>KM/DIA</t>
  </si>
  <si>
    <t>KM</t>
  </si>
  <si>
    <t>REPLANTEO TOPOGRAFICO</t>
  </si>
  <si>
    <t>HM</t>
  </si>
  <si>
    <t>PZA</t>
  </si>
  <si>
    <t>GL</t>
  </si>
  <si>
    <t>P2</t>
  </si>
  <si>
    <t>BLS</t>
  </si>
  <si>
    <t xml:space="preserve"> PEON</t>
  </si>
  <si>
    <t xml:space="preserve"> CLAVOS PARA MADERA</t>
  </si>
  <si>
    <t xml:space="preserve"> CORDEL</t>
  </si>
  <si>
    <t xml:space="preserve"> PINTURA ESMALTE</t>
  </si>
  <si>
    <t xml:space="preserve"> MADERA TORNILLO</t>
  </si>
  <si>
    <t xml:space="preserve"> YESO</t>
  </si>
  <si>
    <t xml:space="preserve"> TOPOGRAFO</t>
  </si>
  <si>
    <t>02.01.00</t>
  </si>
  <si>
    <t>9007000</t>
  </si>
  <si>
    <t xml:space="preserve"> MOTONIVELADORA</t>
  </si>
  <si>
    <t>M3/DIA</t>
  </si>
  <si>
    <t>TERRAPLEN</t>
  </si>
  <si>
    <t xml:space="preserve"> TRACTOR CAD D6</t>
  </si>
  <si>
    <t xml:space="preserve"> RODILLO VIBRATORIO 10 TN</t>
  </si>
  <si>
    <t>MANO DE OBRA</t>
  </si>
  <si>
    <t>AUXILIARES</t>
  </si>
  <si>
    <t xml:space="preserve"> AGUA PARA RIEGO</t>
  </si>
  <si>
    <t>03.01.00</t>
  </si>
  <si>
    <t xml:space="preserve"> VOLQUETE 15 m3</t>
  </si>
  <si>
    <t xml:space="preserve"> EXCAVADORA CAT 325BL</t>
  </si>
  <si>
    <t xml:space="preserve"> RETROEXCAVADORA CAT 426B</t>
  </si>
  <si>
    <t>EXCAVACION PARA ESTRUCTURAS EN MATERIAL SUELTO</t>
  </si>
  <si>
    <t>9210010</t>
  </si>
  <si>
    <t>03.02.00</t>
  </si>
  <si>
    <t>RELLENO PARA ESTRUCTURAS</t>
  </si>
  <si>
    <t xml:space="preserve"> RODILLO TANDEM 1.105 TN</t>
  </si>
  <si>
    <t xml:space="preserve"> PLANCHA COMPACTADORA</t>
  </si>
  <si>
    <t xml:space="preserve"> PRODUCCION DE MATERIAL DE RELLENO</t>
  </si>
  <si>
    <t>03.03.00</t>
  </si>
  <si>
    <t>ENCOFRADO Y DESENCOFRADO PARA ESTRUCTURAS</t>
  </si>
  <si>
    <t xml:space="preserve"> CAMION BARANDA</t>
  </si>
  <si>
    <t xml:space="preserve"> CLAVOS</t>
  </si>
  <si>
    <t xml:space="preserve"> ALAMBRE Nº8</t>
  </si>
  <si>
    <t xml:space="preserve"> LACA</t>
  </si>
  <si>
    <t xml:space="preserve"> TRIPLEY 19mm</t>
  </si>
  <si>
    <t>GLN</t>
  </si>
  <si>
    <t>PL</t>
  </si>
  <si>
    <t>03.04.00</t>
  </si>
  <si>
    <t>03.05.00</t>
  </si>
  <si>
    <t>03.06.00</t>
  </si>
  <si>
    <t>9000280</t>
  </si>
  <si>
    <t>9000400</t>
  </si>
  <si>
    <t>9000450</t>
  </si>
  <si>
    <t>9000590</t>
  </si>
  <si>
    <t>9000610</t>
  </si>
  <si>
    <t>9000650</t>
  </si>
  <si>
    <t>CUNETAS TRIANGULARES REVESTIDO DE CONCRETO</t>
  </si>
  <si>
    <t xml:space="preserve"> RELLENO PARA ESTRUCTURAS</t>
  </si>
  <si>
    <t xml:space="preserve"> JUNTAS P/CUNETAS TRIANGULARES</t>
  </si>
  <si>
    <t xml:space="preserve"> PERFILADO Y COMPARCACION CUNETAS</t>
  </si>
  <si>
    <t xml:space="preserve"> REVESTIMIENTO DE CUNETAS</t>
  </si>
  <si>
    <t xml:space="preserve"> ENCOFRADO PARA CUNATAS Y ZANJAS</t>
  </si>
  <si>
    <t xml:space="preserve"> EXCAVACION CUNETAS TRIANGULARES</t>
  </si>
  <si>
    <t>9000090</t>
  </si>
  <si>
    <t>9000095</t>
  </si>
  <si>
    <t>9000096</t>
  </si>
  <si>
    <t>9981700</t>
  </si>
  <si>
    <t>9983170</t>
  </si>
  <si>
    <t>9983171</t>
  </si>
  <si>
    <t>9985330</t>
  </si>
  <si>
    <t>9004916</t>
  </si>
  <si>
    <t>9070000</t>
  </si>
  <si>
    <t>9070010</t>
  </si>
  <si>
    <t>9985500</t>
  </si>
  <si>
    <t>9985700</t>
  </si>
  <si>
    <t>9985800</t>
  </si>
  <si>
    <t>03.07.00</t>
  </si>
  <si>
    <t>ML/DÍA</t>
  </si>
  <si>
    <t xml:space="preserve"> MATERIAL FILTRANTE</t>
  </si>
  <si>
    <t xml:space="preserve"> PERFILADO Y COMPATACION FONTDO</t>
  </si>
  <si>
    <t xml:space="preserve"> GRAVA PARA SUBDREN</t>
  </si>
  <si>
    <t xml:space="preserve"> EXCAVACION PARA SUBDREN</t>
  </si>
  <si>
    <t xml:space="preserve"> TRANSPORTE DE AGREGADO &lt; 1KM</t>
  </si>
  <si>
    <t xml:space="preserve"> TRANSPORTE DE AGREGADO &gt; 1KM</t>
  </si>
  <si>
    <t xml:space="preserve"> ELIMINACION DE MATERIAL EXEDENTE</t>
  </si>
  <si>
    <t>M3K</t>
  </si>
  <si>
    <t xml:space="preserve"> GEOTEXTIL PARA ESTRUCTURAS</t>
  </si>
  <si>
    <t xml:space="preserve"> TUBERIA DE VENTIACION</t>
  </si>
  <si>
    <t>SUBDREN LONGITUDINAL CON GEOTEXTIL</t>
  </si>
  <si>
    <t xml:space="preserve"> TUBERIA PERFORADA 6"</t>
  </si>
  <si>
    <t>03.08.00</t>
  </si>
  <si>
    <t xml:space="preserve"> CONCRETO F´c = 140 Kg/cm2</t>
  </si>
  <si>
    <t>03.09.00</t>
  </si>
  <si>
    <t>EMBOQUILLADO DE PIEDRA</t>
  </si>
  <si>
    <t xml:space="preserve"> TRANSPORTE P/PIEDRA &lt; 1KM</t>
  </si>
  <si>
    <t xml:space="preserve"> TRANSPORTE P/PIEDRA &gt; 1KM</t>
  </si>
  <si>
    <t xml:space="preserve"> EXCAVACION Y REFINE P/EMBOQUILLADO</t>
  </si>
  <si>
    <t xml:space="preserve"> PIEDRA PARA EMBOQUILLADO</t>
  </si>
  <si>
    <t xml:space="preserve"> COLOCACION DE EMBOQUILLADO</t>
  </si>
  <si>
    <t>Partida:</t>
  </si>
  <si>
    <t>Rendimiento:</t>
  </si>
  <si>
    <t xml:space="preserve"> </t>
  </si>
  <si>
    <t>Presupuesto:</t>
  </si>
  <si>
    <t>Descripcion:</t>
  </si>
  <si>
    <t>CODIGO</t>
  </si>
  <si>
    <t>RECURSOS</t>
  </si>
  <si>
    <t>UNIDAD</t>
  </si>
  <si>
    <t>CANTIDAD</t>
  </si>
  <si>
    <t>INDICE</t>
  </si>
  <si>
    <t>PRECIO S/.</t>
  </si>
  <si>
    <t>COSTO S/.</t>
  </si>
  <si>
    <t xml:space="preserve">AUXILIARES </t>
  </si>
  <si>
    <t>9985340</t>
  </si>
  <si>
    <t xml:space="preserve">                                          SUBTOTAL </t>
  </si>
  <si>
    <t xml:space="preserve">MANO DE OBRA </t>
  </si>
  <si>
    <t xml:space="preserve">Capataz </t>
  </si>
  <si>
    <t xml:space="preserve">HH </t>
  </si>
  <si>
    <t xml:space="preserve">Operario </t>
  </si>
  <si>
    <t xml:space="preserve">Oficial </t>
  </si>
  <si>
    <t xml:space="preserve">HERRAMIENTAS </t>
  </si>
  <si>
    <t xml:space="preserve">Herramientas </t>
  </si>
  <si>
    <t xml:space="preserve">% </t>
  </si>
  <si>
    <t>COSTO DIRECTO (EN S/. Y US$)</t>
  </si>
  <si>
    <t>9983294</t>
  </si>
  <si>
    <t xml:space="preserve">Acero de refuerzo </t>
  </si>
  <si>
    <t xml:space="preserve">KG </t>
  </si>
  <si>
    <t xml:space="preserve">MATERIALES </t>
  </si>
  <si>
    <t>03.10.00</t>
  </si>
  <si>
    <t>JUNTAS DE CONTRACCION</t>
  </si>
  <si>
    <t xml:space="preserve"> RELLENO PARA JUNTAS C/MAT. ASFLATIC.</t>
  </si>
  <si>
    <t>03.11.00</t>
  </si>
  <si>
    <t>JUNTAS DE EXPANSIÓN</t>
  </si>
  <si>
    <t>RELLENO P/ JUNTAS C/MASTIC ASFALT.</t>
  </si>
  <si>
    <t xml:space="preserve"> TECNOPOR e = 1/2"</t>
  </si>
  <si>
    <t xml:space="preserve"> ALAMBRE NEGRO RECOC BWG Nº 14</t>
  </si>
  <si>
    <t xml:space="preserve">HM </t>
  </si>
  <si>
    <t xml:space="preserve">M3 </t>
  </si>
  <si>
    <t xml:space="preserve">M3-KM </t>
  </si>
  <si>
    <t xml:space="preserve">Peon </t>
  </si>
  <si>
    <t>03.12.00</t>
  </si>
  <si>
    <t>M3/DÍA</t>
  </si>
  <si>
    <t>03.13.00</t>
  </si>
  <si>
    <t>TUBERIA DE DRENAJE PVC D = 4"</t>
  </si>
  <si>
    <t>03.14.00</t>
  </si>
  <si>
    <t>TUBERIA DE DESAGUE PVC 6" - PERFORADA</t>
  </si>
  <si>
    <t xml:space="preserve"> TUBO PVC CASE 5 DE 4"</t>
  </si>
  <si>
    <t xml:space="preserve"> TUBERIA PERFORADA 6" </t>
  </si>
  <si>
    <t>MATERIAL IMPERMEABLE</t>
  </si>
  <si>
    <t xml:space="preserve"> MATERIAL IMPERMEABLE</t>
  </si>
  <si>
    <t xml:space="preserve">Relleno para estructuras </t>
  </si>
  <si>
    <t>9004940</t>
  </si>
  <si>
    <t xml:space="preserve"> PERFILADO Y COMPACTACION CUNETAS</t>
  </si>
  <si>
    <t xml:space="preserve"> EXCAVACION MANUAL</t>
  </si>
  <si>
    <t xml:space="preserve">Perfilado y compactacion fondo </t>
  </si>
  <si>
    <t>9000200</t>
  </si>
  <si>
    <t xml:space="preserve">Exc.material suelto p/estruct. </t>
  </si>
  <si>
    <t>9000290</t>
  </si>
  <si>
    <t xml:space="preserve">Encofrado y desencofrado </t>
  </si>
  <si>
    <t>9050140</t>
  </si>
  <si>
    <t xml:space="preserve">Transporte p/eliminacion   d&lt;1km </t>
  </si>
  <si>
    <t>9050150</t>
  </si>
  <si>
    <t xml:space="preserve">Transporte p/eliminacion  d&gt;1km </t>
  </si>
  <si>
    <t>9903131</t>
  </si>
  <si>
    <t xml:space="preserve">Excavacion a mano </t>
  </si>
  <si>
    <t>9980960</t>
  </si>
  <si>
    <t xml:space="preserve">Concreto Fïc=210 kg/cm2 </t>
  </si>
  <si>
    <t>9985380</t>
  </si>
  <si>
    <t xml:space="preserve">Relleno manual con mat base </t>
  </si>
  <si>
    <t>UND/DÍA</t>
  </si>
  <si>
    <t>UND</t>
  </si>
  <si>
    <t>PASES DE AGUA</t>
  </si>
  <si>
    <t xml:space="preserve"> RELLENO MANUAL C/MAT. DE BASE</t>
  </si>
  <si>
    <t xml:space="preserve"> CONCRETO f´c = 210 Kg/cm2</t>
  </si>
  <si>
    <t xml:space="preserve"> EXC. MATERIAL SUELTO P/ESTRUC</t>
  </si>
  <si>
    <t xml:space="preserve"> ENCOFRADO Y DESENCOFRADO</t>
  </si>
  <si>
    <t xml:space="preserve"> TRANSPORTE P/ELIMINACION &lt; 1KM</t>
  </si>
  <si>
    <t xml:space="preserve"> TRANSPORTE P/ ELIMINACION &gt; 1KM</t>
  </si>
  <si>
    <t xml:space="preserve"> TUBERIA DE PVC D=16"</t>
  </si>
  <si>
    <t>OBROS COSTOS</t>
  </si>
  <si>
    <t xml:space="preserve"> CAMION GRUA DE 5TON</t>
  </si>
  <si>
    <t xml:space="preserve">M3K/DIA </t>
  </si>
  <si>
    <t xml:space="preserve">EQUIPOS </t>
  </si>
  <si>
    <t xml:space="preserve">Volquete 15 m3 </t>
  </si>
  <si>
    <t>04.01.00</t>
  </si>
  <si>
    <t>M3K/DIA</t>
  </si>
  <si>
    <t>TRANSPORTE P/ELIMINACION DE MATERIAL EXEDENTE &lt; 1KM</t>
  </si>
  <si>
    <t>EQUIPO</t>
  </si>
  <si>
    <t>VOLQUETE 15m3</t>
  </si>
  <si>
    <t>MH</t>
  </si>
  <si>
    <t xml:space="preserve">M3/DIA  </t>
  </si>
  <si>
    <t>Unidad:  M3</t>
  </si>
  <si>
    <t>9983700</t>
  </si>
  <si>
    <t>05.01.00</t>
  </si>
  <si>
    <t xml:space="preserve"> RESTAURACION DE DEPOSITOS DE MATERIAL EXEDENTE</t>
  </si>
  <si>
    <t xml:space="preserve"> TRACTOR CAT D6</t>
  </si>
  <si>
    <t xml:space="preserve"> PLANTILLO DE ARBOLES DIVERSOR</t>
  </si>
  <si>
    <t>9000001</t>
  </si>
  <si>
    <t xml:space="preserve">Transporte 120 mts eliminacion </t>
  </si>
  <si>
    <t xml:space="preserve">GL </t>
  </si>
  <si>
    <t xml:space="preserve">Madera tornillo </t>
  </si>
  <si>
    <t xml:space="preserve">P2 </t>
  </si>
  <si>
    <t xml:space="preserve">Agua para riego </t>
  </si>
  <si>
    <t xml:space="preserve">Produccion de Mat. de relleno </t>
  </si>
  <si>
    <t xml:space="preserve">Cargador 3.25 yd3 </t>
  </si>
  <si>
    <t xml:space="preserve">Grupo Electrogeno 390 kw </t>
  </si>
  <si>
    <t xml:space="preserve">Chancadora Peru-2 </t>
  </si>
  <si>
    <t>9070450</t>
  </si>
  <si>
    <t xml:space="preserve">Extraccion de material de cantera </t>
  </si>
  <si>
    <t>9985390</t>
  </si>
  <si>
    <t xml:space="preserve">Transporte en cantera </t>
  </si>
  <si>
    <t>9000030</t>
  </si>
  <si>
    <t xml:space="preserve">Agregado para concreto </t>
  </si>
  <si>
    <t>9000070</t>
  </si>
  <si>
    <t xml:space="preserve">Piedra para concreto </t>
  </si>
  <si>
    <t>9000080</t>
  </si>
  <si>
    <t xml:space="preserve">Arena para concreto </t>
  </si>
  <si>
    <t xml:space="preserve">Zaranda vibratoria </t>
  </si>
  <si>
    <t xml:space="preserve">Transporte de agregados  &lt;= 1 km </t>
  </si>
  <si>
    <t xml:space="preserve">Transporte de agregados &gt;1km </t>
  </si>
  <si>
    <t>9000050</t>
  </si>
  <si>
    <t xml:space="preserve">Agregado para subbase </t>
  </si>
  <si>
    <t>9000060</t>
  </si>
  <si>
    <t xml:space="preserve">Agregado para base </t>
  </si>
  <si>
    <t xml:space="preserve">Material filtrante </t>
  </si>
  <si>
    <t xml:space="preserve">M2/DIA  </t>
  </si>
  <si>
    <t>Unidad:  M2</t>
  </si>
  <si>
    <t xml:space="preserve">Grava para subdren </t>
  </si>
  <si>
    <t xml:space="preserve">Excavadora 325 bl </t>
  </si>
  <si>
    <t>9985824</t>
  </si>
  <si>
    <t xml:space="preserve">Desbroce de cantera </t>
  </si>
  <si>
    <t xml:space="preserve">Retroexcavadora Cat 426B (82hp-0.75yd3) </t>
  </si>
  <si>
    <t xml:space="preserve">Rodillo Tandem 1.105 TN </t>
  </si>
  <si>
    <t xml:space="preserve">Plancha compactadora </t>
  </si>
  <si>
    <t xml:space="preserve">Camion Baranda </t>
  </si>
  <si>
    <t xml:space="preserve">Clavos </t>
  </si>
  <si>
    <t xml:space="preserve">Alambre N§ 8 </t>
  </si>
  <si>
    <t xml:space="preserve">Laca </t>
  </si>
  <si>
    <t xml:space="preserve">GLN </t>
  </si>
  <si>
    <t xml:space="preserve">Triplay 19mm </t>
  </si>
  <si>
    <t xml:space="preserve">PL </t>
  </si>
  <si>
    <t xml:space="preserve">Aditivo desmoldador p/encofrado </t>
  </si>
  <si>
    <t xml:space="preserve">Concreto f'c=175 kg/cm2 </t>
  </si>
  <si>
    <t xml:space="preserve">Excavacion de cunetas triangulares </t>
  </si>
  <si>
    <t xml:space="preserve">ML/DIA  </t>
  </si>
  <si>
    <t>Unidad:  ML</t>
  </si>
  <si>
    <t xml:space="preserve">Juntas para cunetas triangulares </t>
  </si>
  <si>
    <t xml:space="preserve">Igas negro </t>
  </si>
  <si>
    <t xml:space="preserve">Igas primer - imprimante </t>
  </si>
  <si>
    <t xml:space="preserve">Perfilado y compactacion cunetas </t>
  </si>
  <si>
    <t xml:space="preserve">Revestimiento de cunetas </t>
  </si>
  <si>
    <t xml:space="preserve">Encofrado para cunetas y zanjas </t>
  </si>
  <si>
    <t xml:space="preserve">Aditivo curador </t>
  </si>
  <si>
    <t xml:space="preserve">Cargador frontal 4yd3 </t>
  </si>
  <si>
    <t xml:space="preserve">Concreto f'c=140 kg/cm2 </t>
  </si>
  <si>
    <t>9680610</t>
  </si>
  <si>
    <t xml:space="preserve">Coloc.concreto simple c/vibrador. </t>
  </si>
  <si>
    <t>9958024</t>
  </si>
  <si>
    <t xml:space="preserve">Transp.de mezcla de concreto </t>
  </si>
  <si>
    <t>9980040</t>
  </si>
  <si>
    <t xml:space="preserve">Fabricacion en boca de planta </t>
  </si>
  <si>
    <t xml:space="preserve">Cemento Portland I (kg) </t>
  </si>
  <si>
    <t xml:space="preserve">Aditivo plastificante </t>
  </si>
  <si>
    <t xml:space="preserve">Motobomba Centrif. 4" </t>
  </si>
  <si>
    <t xml:space="preserve">Cisterna (Agua) 3,000 gln </t>
  </si>
  <si>
    <t>Unidad:  M3-KM</t>
  </si>
  <si>
    <t xml:space="preserve">Transporte p/ piedra d&lt;1km </t>
  </si>
  <si>
    <t xml:space="preserve">Transporte p/piedra&gt;1km </t>
  </si>
  <si>
    <t xml:space="preserve">Vibrador de Concreto </t>
  </si>
  <si>
    <t xml:space="preserve">Camion Mezclador 6x4 240HP 8 m3 </t>
  </si>
  <si>
    <t xml:space="preserve">Compresora Ingersoll Rand P250WID/A </t>
  </si>
  <si>
    <t>Planta de concreto</t>
  </si>
  <si>
    <t xml:space="preserve">Grupo Electrogeno 168HP 100 kw </t>
  </si>
  <si>
    <t xml:space="preserve">Excavacion para Sub-dren </t>
  </si>
  <si>
    <t xml:space="preserve">KG/DIA  </t>
  </si>
  <si>
    <t>Unidad:  KG</t>
  </si>
  <si>
    <t>8499010</t>
  </si>
  <si>
    <t xml:space="preserve">Cizalla p/fierro </t>
  </si>
  <si>
    <t xml:space="preserve">Acero corrugado </t>
  </si>
  <si>
    <t xml:space="preserve">Alambre Nø 16 </t>
  </si>
  <si>
    <t xml:space="preserve">Excavacion y refine p/emboquillado </t>
  </si>
  <si>
    <t xml:space="preserve">Piedra para emboquillado </t>
  </si>
  <si>
    <t xml:space="preserve">Colocacion de emboquillado </t>
  </si>
  <si>
    <t>9984032</t>
  </si>
  <si>
    <t>M3-KM/DI</t>
  </si>
  <si>
    <t xml:space="preserve">Transporte eliminacion &lt; 1km </t>
  </si>
  <si>
    <t>9984034</t>
  </si>
  <si>
    <t xml:space="preserve">Transporte eliminacion &gt;1km </t>
  </si>
  <si>
    <t xml:space="preserve">Eliminacion de material excedente </t>
  </si>
  <si>
    <t xml:space="preserve">Rellenos p/juntas c/mastic asfaltico </t>
  </si>
  <si>
    <t xml:space="preserve">Tractor Cat D8N (285hp-15yd3) </t>
  </si>
  <si>
    <t>MATERIAL FILTRANTE</t>
  </si>
  <si>
    <t xml:space="preserve">Alambre No 8 </t>
  </si>
  <si>
    <t xml:space="preserve"> MOV. Y DESMOV. DE EQUIPO</t>
  </si>
  <si>
    <t>9000110</t>
  </si>
  <si>
    <t>FECHA BASE : 31 DE OCTUBRE DE 2004</t>
  </si>
  <si>
    <t xml:space="preserve">Piedra para concreto ciclopeo </t>
  </si>
  <si>
    <t>9983800</t>
  </si>
  <si>
    <t xml:space="preserve">Seleccion y carguio de piedra </t>
  </si>
  <si>
    <t>8000540</t>
  </si>
  <si>
    <t>10000010</t>
  </si>
  <si>
    <t>10000040</t>
  </si>
  <si>
    <t>29999990</t>
  </si>
  <si>
    <t>CONCRETO CICLOPEO f´c = 140 Kg/m2 + 30% Piedra Grande</t>
  </si>
  <si>
    <t xml:space="preserve">Plantillo de arboles diversos </t>
  </si>
  <si>
    <t>29800206</t>
  </si>
  <si>
    <t xml:space="preserve">Planton de Eucalipto </t>
  </si>
  <si>
    <t xml:space="preserve">UND 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</si>
</sst>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000"/>
    <numFmt numFmtId="173" formatCode="0.00000"/>
    <numFmt numFmtId="174" formatCode="0.000"/>
    <numFmt numFmtId="175" formatCode="0.000000"/>
    <numFmt numFmtId="176" formatCode="#,##0.000"/>
    <numFmt numFmtId="177" formatCode="#,##0.0000"/>
  </numFmts>
  <fonts count="39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64"/>
  <sheetViews>
    <sheetView tabSelected="1" view="pageBreakPreview" zoomScaleSheetLayoutView="100" workbookViewId="0" topLeftCell="A166">
      <selection activeCell="F178" sqref="F178"/>
    </sheetView>
  </sheetViews>
  <sheetFormatPr defaultColWidth="9.7109375" defaultRowHeight="12" customHeight="1"/>
  <cols>
    <col min="1" max="2" width="1.7109375" style="1" customWidth="1"/>
    <col min="3" max="3" width="6.7109375" style="1" customWidth="1"/>
    <col min="4" max="6" width="11.7109375" style="1" customWidth="1"/>
    <col min="7" max="7" width="4.7109375" style="1" customWidth="1"/>
    <col min="8" max="9" width="7.7109375" style="1" customWidth="1"/>
    <col min="10" max="10" width="8.7109375" style="1" customWidth="1"/>
    <col min="11" max="11" width="2.7109375" style="1" customWidth="1"/>
    <col min="12" max="12" width="9.7109375" style="1" customWidth="1"/>
    <col min="13" max="14" width="1.7109375" style="1" customWidth="1"/>
    <col min="15" max="16384" width="9.7109375" style="1" customWidth="1"/>
  </cols>
  <sheetData>
    <row r="1" ht="12" customHeight="1" thickBot="1"/>
    <row r="2" spans="2:13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12" customHeight="1">
      <c r="B3" s="5"/>
      <c r="C3" s="6" t="s">
        <v>7</v>
      </c>
      <c r="D3" s="6"/>
      <c r="E3" s="7" t="s">
        <v>8</v>
      </c>
      <c r="F3" s="8" t="s">
        <v>28</v>
      </c>
      <c r="G3" s="6"/>
      <c r="H3" s="6"/>
      <c r="I3" s="6"/>
      <c r="J3" s="6"/>
      <c r="K3" s="6"/>
      <c r="L3" s="6"/>
      <c r="M3" s="9"/>
    </row>
    <row r="4" spans="2:13" ht="12" customHeight="1">
      <c r="B4" s="5"/>
      <c r="C4" s="6" t="s">
        <v>9</v>
      </c>
      <c r="D4" s="6"/>
      <c r="E4" s="7" t="s">
        <v>8</v>
      </c>
      <c r="F4" s="10"/>
      <c r="G4" s="6"/>
      <c r="H4" s="6"/>
      <c r="I4" s="6"/>
      <c r="J4" s="6"/>
      <c r="K4" s="6"/>
      <c r="L4" s="6"/>
      <c r="M4" s="9"/>
    </row>
    <row r="5" spans="2:13" ht="12" customHeight="1">
      <c r="B5" s="5"/>
      <c r="C5" s="6" t="s">
        <v>10</v>
      </c>
      <c r="D5" s="6"/>
      <c r="E5" s="7" t="s">
        <v>8</v>
      </c>
      <c r="F5" s="6" t="s">
        <v>29</v>
      </c>
      <c r="G5" s="6"/>
      <c r="H5" s="6"/>
      <c r="I5" s="6"/>
      <c r="J5" s="6"/>
      <c r="K5" s="6"/>
      <c r="L5" s="6"/>
      <c r="M5" s="9"/>
    </row>
    <row r="6" spans="2:13" ht="12" customHeight="1">
      <c r="B6" s="5"/>
      <c r="C6" s="6" t="s">
        <v>11</v>
      </c>
      <c r="D6" s="6"/>
      <c r="E6" s="7" t="s">
        <v>8</v>
      </c>
      <c r="F6" s="11" t="s">
        <v>30</v>
      </c>
      <c r="G6" s="6"/>
      <c r="H6" s="6"/>
      <c r="I6" s="6"/>
      <c r="J6" s="6"/>
      <c r="K6" s="6"/>
      <c r="L6" s="6"/>
      <c r="M6" s="9"/>
    </row>
    <row r="7" spans="2:13" ht="12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9"/>
    </row>
    <row r="8" spans="2:13" ht="12" customHeight="1">
      <c r="B8" s="5"/>
      <c r="C8" s="59" t="s">
        <v>12</v>
      </c>
      <c r="D8" s="59" t="s">
        <v>13</v>
      </c>
      <c r="E8" s="59"/>
      <c r="F8" s="59"/>
      <c r="G8" s="59" t="s">
        <v>5</v>
      </c>
      <c r="H8" s="59" t="s">
        <v>14</v>
      </c>
      <c r="I8" s="59" t="s">
        <v>15</v>
      </c>
      <c r="J8" s="12" t="s">
        <v>16</v>
      </c>
      <c r="K8" s="6"/>
      <c r="L8" s="12" t="s">
        <v>17</v>
      </c>
      <c r="M8" s="9"/>
    </row>
    <row r="9" spans="2:13" ht="12" customHeight="1">
      <c r="B9" s="5"/>
      <c r="C9" s="59"/>
      <c r="D9" s="59"/>
      <c r="E9" s="59"/>
      <c r="F9" s="59"/>
      <c r="G9" s="59"/>
      <c r="H9" s="59"/>
      <c r="I9" s="59"/>
      <c r="J9" s="12" t="s">
        <v>18</v>
      </c>
      <c r="K9" s="12"/>
      <c r="L9" s="12" t="s">
        <v>18</v>
      </c>
      <c r="M9" s="9"/>
    </row>
    <row r="10" spans="2:13" ht="12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9"/>
    </row>
    <row r="11" spans="2:13" ht="12" customHeight="1">
      <c r="B11" s="5"/>
      <c r="C11" s="6" t="s">
        <v>31</v>
      </c>
      <c r="D11" s="6"/>
      <c r="E11" s="6"/>
      <c r="F11" s="6"/>
      <c r="G11" s="6"/>
      <c r="H11" s="6"/>
      <c r="I11" s="6"/>
      <c r="J11" s="6"/>
      <c r="K11" s="6"/>
      <c r="L11" s="13">
        <f>+SUM(L13:L13)</f>
        <v>153091.82</v>
      </c>
      <c r="M11" s="9"/>
    </row>
    <row r="12" spans="2:13" ht="12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</row>
    <row r="13" spans="2:13" ht="12" customHeight="1">
      <c r="B13" s="5"/>
      <c r="C13" s="6"/>
      <c r="D13" s="6" t="s">
        <v>325</v>
      </c>
      <c r="E13" s="6"/>
      <c r="F13" s="6"/>
      <c r="G13" s="12" t="s">
        <v>29</v>
      </c>
      <c r="H13" s="14"/>
      <c r="I13" s="14">
        <v>1</v>
      </c>
      <c r="J13" s="15">
        <v>153091.82</v>
      </c>
      <c r="K13" s="6"/>
      <c r="L13" s="16">
        <f>+J13*I13</f>
        <v>153091.82</v>
      </c>
      <c r="M13" s="9"/>
    </row>
    <row r="14" spans="2:13" ht="12" customHeight="1">
      <c r="B14" s="5"/>
      <c r="C14" s="6"/>
      <c r="D14" s="6"/>
      <c r="E14" s="6"/>
      <c r="F14" s="6"/>
      <c r="G14" s="6"/>
      <c r="H14" s="14"/>
      <c r="I14" s="14"/>
      <c r="J14" s="12"/>
      <c r="K14" s="6"/>
      <c r="L14" s="6"/>
      <c r="M14" s="9"/>
    </row>
    <row r="15" spans="2:13" ht="12" customHeight="1">
      <c r="B15" s="5"/>
      <c r="C15" s="11" t="s">
        <v>23</v>
      </c>
      <c r="D15" s="6"/>
      <c r="E15" s="6"/>
      <c r="F15" s="6"/>
      <c r="G15" s="6"/>
      <c r="H15" s="12"/>
      <c r="I15" s="12"/>
      <c r="J15" s="12"/>
      <c r="K15" s="6"/>
      <c r="L15" s="17">
        <f>+L11</f>
        <v>153091.82</v>
      </c>
      <c r="M15" s="9"/>
    </row>
    <row r="16" spans="2:13" ht="12" customHeight="1" thickBot="1">
      <c r="B16" s="18"/>
      <c r="C16" s="19"/>
      <c r="D16" s="19"/>
      <c r="E16" s="19"/>
      <c r="F16" s="19"/>
      <c r="G16" s="19"/>
      <c r="H16" s="20"/>
      <c r="I16" s="20"/>
      <c r="J16" s="20"/>
      <c r="K16" s="19"/>
      <c r="L16" s="21"/>
      <c r="M16" s="22"/>
    </row>
    <row r="18" ht="12" customHeight="1" thickBot="1"/>
    <row r="19" spans="2:13" ht="12" customHeight="1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12" customHeight="1">
      <c r="B20" s="5"/>
      <c r="C20" s="6" t="s">
        <v>7</v>
      </c>
      <c r="D20" s="6"/>
      <c r="E20" s="7" t="s">
        <v>8</v>
      </c>
      <c r="F20" s="8" t="s">
        <v>32</v>
      </c>
      <c r="G20" s="6"/>
      <c r="H20" s="6"/>
      <c r="I20" s="6"/>
      <c r="J20" s="6"/>
      <c r="K20" s="6"/>
      <c r="L20" s="6"/>
      <c r="M20" s="9"/>
    </row>
    <row r="21" spans="2:13" ht="12" customHeight="1">
      <c r="B21" s="5"/>
      <c r="C21" s="6" t="s">
        <v>9</v>
      </c>
      <c r="D21" s="6"/>
      <c r="E21" s="7" t="s">
        <v>8</v>
      </c>
      <c r="F21" s="10">
        <v>7</v>
      </c>
      <c r="G21" s="6" t="s">
        <v>35</v>
      </c>
      <c r="H21" s="6"/>
      <c r="I21" s="6"/>
      <c r="J21" s="6"/>
      <c r="K21" s="6"/>
      <c r="L21" s="6"/>
      <c r="M21" s="9"/>
    </row>
    <row r="22" spans="2:13" ht="12" customHeight="1">
      <c r="B22" s="5"/>
      <c r="C22" s="6" t="s">
        <v>10</v>
      </c>
      <c r="D22" s="6"/>
      <c r="E22" s="7" t="s">
        <v>8</v>
      </c>
      <c r="F22" s="6" t="s">
        <v>36</v>
      </c>
      <c r="G22" s="6"/>
      <c r="H22" s="6"/>
      <c r="I22" s="6"/>
      <c r="J22" s="6"/>
      <c r="K22" s="6"/>
      <c r="L22" s="6"/>
      <c r="M22" s="9"/>
    </row>
    <row r="23" spans="2:13" ht="12" customHeight="1">
      <c r="B23" s="5"/>
      <c r="C23" s="6" t="s">
        <v>11</v>
      </c>
      <c r="D23" s="6"/>
      <c r="E23" s="7" t="s">
        <v>8</v>
      </c>
      <c r="F23" s="11" t="s">
        <v>37</v>
      </c>
      <c r="G23" s="6"/>
      <c r="H23" s="6"/>
      <c r="I23" s="6"/>
      <c r="J23" s="6"/>
      <c r="K23" s="6"/>
      <c r="L23" s="6"/>
      <c r="M23" s="9"/>
    </row>
    <row r="24" spans="2:13" ht="12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9"/>
    </row>
    <row r="25" spans="2:13" ht="12" customHeight="1">
      <c r="B25" s="5"/>
      <c r="C25" s="59" t="s">
        <v>12</v>
      </c>
      <c r="D25" s="59" t="s">
        <v>13</v>
      </c>
      <c r="E25" s="59"/>
      <c r="F25" s="59"/>
      <c r="G25" s="59" t="s">
        <v>5</v>
      </c>
      <c r="H25" s="59" t="s">
        <v>14</v>
      </c>
      <c r="I25" s="59" t="s">
        <v>15</v>
      </c>
      <c r="J25" s="12" t="s">
        <v>16</v>
      </c>
      <c r="K25" s="6"/>
      <c r="L25" s="12" t="s">
        <v>17</v>
      </c>
      <c r="M25" s="9"/>
    </row>
    <row r="26" spans="2:13" ht="12" customHeight="1">
      <c r="B26" s="5"/>
      <c r="C26" s="59"/>
      <c r="D26" s="59"/>
      <c r="E26" s="59"/>
      <c r="F26" s="59"/>
      <c r="G26" s="59"/>
      <c r="H26" s="59"/>
      <c r="I26" s="59"/>
      <c r="J26" s="12" t="s">
        <v>18</v>
      </c>
      <c r="K26" s="12"/>
      <c r="L26" s="12" t="s">
        <v>18</v>
      </c>
      <c r="M26" s="9"/>
    </row>
    <row r="27" spans="2:13" ht="12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9"/>
    </row>
    <row r="28" spans="2:13" ht="12" customHeight="1">
      <c r="B28" s="5"/>
      <c r="C28" s="6" t="s">
        <v>33</v>
      </c>
      <c r="D28" s="6"/>
      <c r="E28" s="6"/>
      <c r="F28" s="6"/>
      <c r="G28" s="6"/>
      <c r="H28" s="6"/>
      <c r="I28" s="6"/>
      <c r="J28" s="6"/>
      <c r="K28" s="6"/>
      <c r="L28" s="13">
        <f>+SUM(L30:L30)</f>
        <v>17.485714285714284</v>
      </c>
      <c r="M28" s="9"/>
    </row>
    <row r="29" spans="2:13" ht="12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9"/>
    </row>
    <row r="30" spans="2:13" ht="12" customHeight="1">
      <c r="B30" s="5"/>
      <c r="C30" s="6"/>
      <c r="D30" s="6" t="s">
        <v>34</v>
      </c>
      <c r="E30" s="6"/>
      <c r="F30" s="6"/>
      <c r="G30" s="12" t="s">
        <v>38</v>
      </c>
      <c r="H30" s="15">
        <v>1</v>
      </c>
      <c r="I30" s="14">
        <f>+H30*8/F21</f>
        <v>1.1428571428571428</v>
      </c>
      <c r="J30" s="15">
        <v>15.3</v>
      </c>
      <c r="K30" s="6"/>
      <c r="L30" s="16">
        <f>+J30*I30</f>
        <v>17.485714285714284</v>
      </c>
      <c r="M30" s="9"/>
    </row>
    <row r="31" spans="2:13" ht="12" customHeight="1">
      <c r="B31" s="5"/>
      <c r="C31" s="6"/>
      <c r="D31" s="6"/>
      <c r="E31" s="6"/>
      <c r="F31" s="6"/>
      <c r="G31" s="12"/>
      <c r="H31" s="14"/>
      <c r="I31" s="14"/>
      <c r="J31" s="15"/>
      <c r="K31" s="6"/>
      <c r="L31" s="16"/>
      <c r="M31" s="9"/>
    </row>
    <row r="32" spans="2:13" ht="12" customHeight="1">
      <c r="B32" s="5"/>
      <c r="C32" s="6" t="s">
        <v>26</v>
      </c>
      <c r="D32" s="6"/>
      <c r="E32" s="6"/>
      <c r="F32" s="6"/>
      <c r="G32" s="12"/>
      <c r="H32" s="14"/>
      <c r="I32" s="14"/>
      <c r="J32" s="15"/>
      <c r="K32" s="6"/>
      <c r="L32" s="13">
        <f>+SUM(L34:L38)</f>
        <v>112.83</v>
      </c>
      <c r="M32" s="9"/>
    </row>
    <row r="33" spans="2:13" ht="12" customHeight="1">
      <c r="B33" s="5"/>
      <c r="C33" s="6"/>
      <c r="D33" s="6"/>
      <c r="E33" s="6"/>
      <c r="F33" s="6"/>
      <c r="G33" s="12"/>
      <c r="H33" s="14"/>
      <c r="I33" s="14"/>
      <c r="J33" s="15"/>
      <c r="K33" s="6"/>
      <c r="L33" s="16"/>
      <c r="M33" s="9"/>
    </row>
    <row r="34" spans="2:13" ht="12" customHeight="1">
      <c r="B34" s="5"/>
      <c r="C34" s="23"/>
      <c r="D34" s="24" t="s">
        <v>44</v>
      </c>
      <c r="E34" s="6"/>
      <c r="F34" s="6"/>
      <c r="G34" s="12" t="s">
        <v>3</v>
      </c>
      <c r="H34" s="14"/>
      <c r="I34" s="14">
        <v>1</v>
      </c>
      <c r="J34" s="15">
        <v>3.27</v>
      </c>
      <c r="K34" s="6"/>
      <c r="L34" s="16">
        <f>+J34*I34</f>
        <v>3.27</v>
      </c>
      <c r="M34" s="9"/>
    </row>
    <row r="35" spans="2:13" ht="12" customHeight="1">
      <c r="B35" s="5"/>
      <c r="C35" s="23"/>
      <c r="D35" s="24" t="s">
        <v>45</v>
      </c>
      <c r="E35" s="6"/>
      <c r="F35" s="6"/>
      <c r="G35" s="12" t="s">
        <v>39</v>
      </c>
      <c r="H35" s="14"/>
      <c r="I35" s="14">
        <v>2</v>
      </c>
      <c r="J35" s="15">
        <v>13.56</v>
      </c>
      <c r="K35" s="6"/>
      <c r="L35" s="16">
        <f>+J35*I35</f>
        <v>27.12</v>
      </c>
      <c r="M35" s="9"/>
    </row>
    <row r="36" spans="2:13" ht="12" customHeight="1">
      <c r="B36" s="5"/>
      <c r="C36" s="23"/>
      <c r="D36" s="24" t="s">
        <v>46</v>
      </c>
      <c r="E36" s="6"/>
      <c r="F36" s="6"/>
      <c r="G36" s="12" t="s">
        <v>40</v>
      </c>
      <c r="H36" s="14"/>
      <c r="I36" s="14">
        <v>0.5</v>
      </c>
      <c r="J36" s="15">
        <v>28.22</v>
      </c>
      <c r="K36" s="6"/>
      <c r="L36" s="16">
        <f>+J36*I36</f>
        <v>14.11</v>
      </c>
      <c r="M36" s="9"/>
    </row>
    <row r="37" spans="2:13" ht="12" customHeight="1">
      <c r="B37" s="5"/>
      <c r="C37" s="23"/>
      <c r="D37" s="24" t="s">
        <v>47</v>
      </c>
      <c r="E37" s="6"/>
      <c r="F37" s="6"/>
      <c r="G37" s="12" t="s">
        <v>41</v>
      </c>
      <c r="H37" s="14"/>
      <c r="I37" s="14">
        <v>20</v>
      </c>
      <c r="J37" s="15">
        <v>2.85</v>
      </c>
      <c r="K37" s="6"/>
      <c r="L37" s="16">
        <f>+J37*I37</f>
        <v>57</v>
      </c>
      <c r="M37" s="9"/>
    </row>
    <row r="38" spans="2:13" ht="12" customHeight="1">
      <c r="B38" s="5"/>
      <c r="C38" s="23"/>
      <c r="D38" s="24" t="s">
        <v>48</v>
      </c>
      <c r="E38" s="6"/>
      <c r="F38" s="6"/>
      <c r="G38" s="12" t="s">
        <v>42</v>
      </c>
      <c r="H38" s="14"/>
      <c r="I38" s="14">
        <v>1</v>
      </c>
      <c r="J38" s="15">
        <v>11.33</v>
      </c>
      <c r="K38" s="6"/>
      <c r="L38" s="16">
        <f>+J38*I38</f>
        <v>11.33</v>
      </c>
      <c r="M38" s="9"/>
    </row>
    <row r="39" spans="2:13" ht="12" customHeight="1">
      <c r="B39" s="5"/>
      <c r="C39" s="6"/>
      <c r="D39" s="6"/>
      <c r="E39" s="6"/>
      <c r="F39" s="6"/>
      <c r="G39" s="12"/>
      <c r="H39" s="14"/>
      <c r="I39" s="14"/>
      <c r="J39" s="15"/>
      <c r="K39" s="6"/>
      <c r="L39" s="16"/>
      <c r="M39" s="9"/>
    </row>
    <row r="40" spans="2:13" ht="12" customHeight="1">
      <c r="B40" s="5"/>
      <c r="C40" s="6" t="s">
        <v>57</v>
      </c>
      <c r="D40" s="6"/>
      <c r="E40" s="6"/>
      <c r="F40" s="6"/>
      <c r="G40" s="12"/>
      <c r="H40" s="14"/>
      <c r="I40" s="14"/>
      <c r="J40" s="15"/>
      <c r="K40" s="6"/>
      <c r="L40" s="13">
        <f>+SUM(L42:L43)</f>
        <v>47.30285714285714</v>
      </c>
      <c r="M40" s="9"/>
    </row>
    <row r="41" spans="2:13" ht="12" customHeight="1">
      <c r="B41" s="5"/>
      <c r="C41" s="6"/>
      <c r="D41" s="6"/>
      <c r="E41" s="6"/>
      <c r="F41" s="6"/>
      <c r="G41" s="12"/>
      <c r="H41" s="14"/>
      <c r="I41" s="14"/>
      <c r="J41" s="15"/>
      <c r="K41" s="6"/>
      <c r="L41" s="6"/>
      <c r="M41" s="9"/>
    </row>
    <row r="42" spans="2:13" ht="12" customHeight="1">
      <c r="B42" s="5"/>
      <c r="C42" s="6"/>
      <c r="D42" s="6" t="s">
        <v>43</v>
      </c>
      <c r="E42" s="6"/>
      <c r="F42" s="6"/>
      <c r="G42" s="12" t="s">
        <v>21</v>
      </c>
      <c r="H42" s="15">
        <v>3</v>
      </c>
      <c r="I42" s="14">
        <f>+H42*8/F21</f>
        <v>3.4285714285714284</v>
      </c>
      <c r="J42" s="15">
        <v>8.97</v>
      </c>
      <c r="K42" s="6"/>
      <c r="L42" s="16">
        <f>+I42*J42</f>
        <v>30.754285714285714</v>
      </c>
      <c r="M42" s="9"/>
    </row>
    <row r="43" spans="2:13" ht="12" customHeight="1">
      <c r="B43" s="5"/>
      <c r="C43" s="6"/>
      <c r="D43" s="6" t="s">
        <v>49</v>
      </c>
      <c r="E43" s="6"/>
      <c r="F43" s="6"/>
      <c r="G43" s="12" t="s">
        <v>21</v>
      </c>
      <c r="H43" s="15">
        <v>1</v>
      </c>
      <c r="I43" s="14">
        <f>+H43*8/F21</f>
        <v>1.1428571428571428</v>
      </c>
      <c r="J43" s="15">
        <v>14.48</v>
      </c>
      <c r="K43" s="6"/>
      <c r="L43" s="16">
        <f>+I43*J43</f>
        <v>16.548571428571428</v>
      </c>
      <c r="M43" s="9"/>
    </row>
    <row r="44" spans="2:13" ht="12" customHeight="1">
      <c r="B44" s="5"/>
      <c r="C44" s="6"/>
      <c r="D44" s="6"/>
      <c r="E44" s="6"/>
      <c r="F44" s="6"/>
      <c r="G44" s="12"/>
      <c r="H44" s="14"/>
      <c r="I44" s="14"/>
      <c r="J44" s="15"/>
      <c r="K44" s="6"/>
      <c r="L44" s="6"/>
      <c r="M44" s="9"/>
    </row>
    <row r="45" spans="2:13" ht="12" customHeight="1">
      <c r="B45" s="5"/>
      <c r="C45" s="6" t="s">
        <v>22</v>
      </c>
      <c r="D45" s="6"/>
      <c r="E45" s="6"/>
      <c r="F45" s="6"/>
      <c r="G45" s="12"/>
      <c r="H45" s="14"/>
      <c r="I45" s="14"/>
      <c r="J45" s="15"/>
      <c r="K45" s="6"/>
      <c r="L45" s="13">
        <f>+SUM(L47)</f>
        <v>2.365142857142857</v>
      </c>
      <c r="M45" s="9"/>
    </row>
    <row r="46" spans="2:13" ht="12" customHeight="1">
      <c r="B46" s="5"/>
      <c r="C46" s="6"/>
      <c r="D46" s="6"/>
      <c r="E46" s="6"/>
      <c r="F46" s="6"/>
      <c r="G46" s="12"/>
      <c r="H46" s="14"/>
      <c r="I46" s="14"/>
      <c r="J46" s="15"/>
      <c r="K46" s="6"/>
      <c r="L46" s="6"/>
      <c r="M46" s="9"/>
    </row>
    <row r="47" spans="2:13" ht="12" customHeight="1">
      <c r="B47" s="5"/>
      <c r="C47" s="6"/>
      <c r="D47" s="6" t="s">
        <v>22</v>
      </c>
      <c r="E47" s="6"/>
      <c r="F47" s="6"/>
      <c r="G47" s="12" t="s">
        <v>6</v>
      </c>
      <c r="H47" s="14"/>
      <c r="I47" s="14">
        <v>5</v>
      </c>
      <c r="J47" s="15">
        <f>+L40</f>
        <v>47.30285714285714</v>
      </c>
      <c r="K47" s="6"/>
      <c r="L47" s="16">
        <f>+J47*I47/100</f>
        <v>2.365142857142857</v>
      </c>
      <c r="M47" s="9"/>
    </row>
    <row r="48" spans="2:13" ht="12" customHeight="1">
      <c r="B48" s="5"/>
      <c r="C48" s="6"/>
      <c r="D48" s="6"/>
      <c r="E48" s="6"/>
      <c r="F48" s="6"/>
      <c r="G48" s="6"/>
      <c r="H48" s="14"/>
      <c r="I48" s="14"/>
      <c r="J48" s="12"/>
      <c r="K48" s="6"/>
      <c r="L48" s="6"/>
      <c r="M48" s="9"/>
    </row>
    <row r="49" spans="2:13" ht="12" customHeight="1">
      <c r="B49" s="5"/>
      <c r="C49" s="11" t="s">
        <v>23</v>
      </c>
      <c r="D49" s="6"/>
      <c r="E49" s="6"/>
      <c r="F49" s="6"/>
      <c r="G49" s="6"/>
      <c r="H49" s="12"/>
      <c r="I49" s="12"/>
      <c r="J49" s="12"/>
      <c r="K49" s="6"/>
      <c r="L49" s="13">
        <f>+L28+L40+L45+L32</f>
        <v>179.98371428571429</v>
      </c>
      <c r="M49" s="9"/>
    </row>
    <row r="50" spans="2:13" ht="12" customHeight="1" thickBot="1">
      <c r="B50" s="18"/>
      <c r="C50" s="19"/>
      <c r="D50" s="19"/>
      <c r="E50" s="19"/>
      <c r="F50" s="19"/>
      <c r="G50" s="19"/>
      <c r="H50" s="20"/>
      <c r="I50" s="20"/>
      <c r="J50" s="20"/>
      <c r="K50" s="19"/>
      <c r="L50" s="21"/>
      <c r="M50" s="22"/>
    </row>
    <row r="52" ht="12" customHeight="1" thickBot="1"/>
    <row r="53" spans="2:13" ht="12" customHeight="1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</row>
    <row r="54" spans="2:13" ht="12" customHeight="1">
      <c r="B54" s="5"/>
      <c r="C54" s="6" t="s">
        <v>7</v>
      </c>
      <c r="D54" s="6"/>
      <c r="E54" s="7" t="s">
        <v>8</v>
      </c>
      <c r="F54" s="8" t="s">
        <v>50</v>
      </c>
      <c r="G54" s="6"/>
      <c r="H54" s="6"/>
      <c r="I54" s="6"/>
      <c r="J54" s="6"/>
      <c r="K54" s="6"/>
      <c r="L54" s="6"/>
      <c r="M54" s="9"/>
    </row>
    <row r="55" spans="2:13" ht="12" customHeight="1">
      <c r="B55" s="5"/>
      <c r="C55" s="6" t="s">
        <v>9</v>
      </c>
      <c r="D55" s="6"/>
      <c r="E55" s="7" t="s">
        <v>8</v>
      </c>
      <c r="F55" s="10">
        <v>560</v>
      </c>
      <c r="G55" s="6" t="s">
        <v>53</v>
      </c>
      <c r="H55" s="6"/>
      <c r="I55" s="6"/>
      <c r="J55" s="6"/>
      <c r="K55" s="6"/>
      <c r="L55" s="6"/>
      <c r="M55" s="9"/>
    </row>
    <row r="56" spans="2:13" ht="12" customHeight="1">
      <c r="B56" s="5"/>
      <c r="C56" s="6" t="s">
        <v>10</v>
      </c>
      <c r="D56" s="6"/>
      <c r="E56" s="7" t="s">
        <v>8</v>
      </c>
      <c r="F56" s="6" t="s">
        <v>0</v>
      </c>
      <c r="G56" s="6"/>
      <c r="H56" s="6"/>
      <c r="I56" s="6"/>
      <c r="J56" s="6"/>
      <c r="K56" s="6"/>
      <c r="L56" s="6"/>
      <c r="M56" s="9"/>
    </row>
    <row r="57" spans="2:13" ht="12" customHeight="1">
      <c r="B57" s="5"/>
      <c r="C57" s="6" t="s">
        <v>11</v>
      </c>
      <c r="D57" s="6"/>
      <c r="E57" s="7" t="s">
        <v>8</v>
      </c>
      <c r="F57" s="11" t="s">
        <v>54</v>
      </c>
      <c r="G57" s="6"/>
      <c r="H57" s="6"/>
      <c r="I57" s="6"/>
      <c r="J57" s="6"/>
      <c r="K57" s="6"/>
      <c r="L57" s="6"/>
      <c r="M57" s="9"/>
    </row>
    <row r="58" spans="2:13" ht="12" customHeight="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9"/>
    </row>
    <row r="59" spans="2:13" ht="12" customHeight="1">
      <c r="B59" s="5"/>
      <c r="C59" s="59" t="s">
        <v>12</v>
      </c>
      <c r="D59" s="59" t="s">
        <v>13</v>
      </c>
      <c r="E59" s="59"/>
      <c r="F59" s="59"/>
      <c r="G59" s="59" t="s">
        <v>5</v>
      </c>
      <c r="H59" s="59" t="s">
        <v>14</v>
      </c>
      <c r="I59" s="59" t="s">
        <v>15</v>
      </c>
      <c r="J59" s="12" t="s">
        <v>16</v>
      </c>
      <c r="K59" s="6"/>
      <c r="L59" s="12" t="s">
        <v>17</v>
      </c>
      <c r="M59" s="9"/>
    </row>
    <row r="60" spans="2:13" ht="12" customHeight="1">
      <c r="B60" s="5"/>
      <c r="C60" s="59"/>
      <c r="D60" s="59"/>
      <c r="E60" s="59"/>
      <c r="F60" s="59"/>
      <c r="G60" s="59"/>
      <c r="H60" s="59"/>
      <c r="I60" s="59"/>
      <c r="J60" s="12" t="s">
        <v>18</v>
      </c>
      <c r="K60" s="12"/>
      <c r="L60" s="12" t="s">
        <v>18</v>
      </c>
      <c r="M60" s="9"/>
    </row>
    <row r="61" spans="2:13" ht="12" customHeight="1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9"/>
    </row>
    <row r="62" spans="2:13" ht="12" customHeight="1">
      <c r="B62" s="5"/>
      <c r="C62" s="6" t="s">
        <v>33</v>
      </c>
      <c r="D62" s="6"/>
      <c r="E62" s="6"/>
      <c r="F62" s="6"/>
      <c r="G62" s="6"/>
      <c r="H62" s="6"/>
      <c r="I62" s="6"/>
      <c r="J62" s="6"/>
      <c r="K62" s="6"/>
      <c r="L62" s="13">
        <f>+SUM(L64:L67)</f>
        <v>5.141114285714286</v>
      </c>
      <c r="M62" s="9"/>
    </row>
    <row r="63" spans="2:13" ht="12" customHeight="1"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9"/>
    </row>
    <row r="64" spans="2:13" ht="12" customHeight="1">
      <c r="B64" s="5"/>
      <c r="C64" s="6"/>
      <c r="D64" s="6" t="s">
        <v>52</v>
      </c>
      <c r="E64" s="6"/>
      <c r="F64" s="6"/>
      <c r="G64" s="12" t="s">
        <v>38</v>
      </c>
      <c r="H64" s="15">
        <v>1</v>
      </c>
      <c r="I64" s="14">
        <f>+H64*8/F55</f>
        <v>0.014285714285714285</v>
      </c>
      <c r="J64" s="15">
        <v>129.55</v>
      </c>
      <c r="K64" s="6"/>
      <c r="L64" s="16">
        <f>+J64*I64</f>
        <v>1.8507142857142858</v>
      </c>
      <c r="M64" s="9"/>
    </row>
    <row r="65" spans="2:13" ht="12" customHeight="1">
      <c r="B65" s="5"/>
      <c r="C65" s="6"/>
      <c r="D65" s="6" t="s">
        <v>56</v>
      </c>
      <c r="E65" s="6"/>
      <c r="F65" s="6"/>
      <c r="G65" s="12" t="s">
        <v>38</v>
      </c>
      <c r="H65" s="15">
        <v>1</v>
      </c>
      <c r="I65" s="14">
        <f>+H65*8/F55</f>
        <v>0.014285714285714285</v>
      </c>
      <c r="J65" s="15">
        <v>94.63</v>
      </c>
      <c r="K65" s="6"/>
      <c r="L65" s="16">
        <f>+J65*I65</f>
        <v>1.3518571428571426</v>
      </c>
      <c r="M65" s="9"/>
    </row>
    <row r="66" spans="2:13" ht="12" customHeight="1">
      <c r="B66" s="5"/>
      <c r="C66" s="6"/>
      <c r="D66" s="6" t="s">
        <v>55</v>
      </c>
      <c r="E66" s="6"/>
      <c r="F66" s="6"/>
      <c r="G66" s="12" t="s">
        <v>38</v>
      </c>
      <c r="H66" s="15">
        <v>0.8</v>
      </c>
      <c r="I66" s="14">
        <f>+H66*8/F55</f>
        <v>0.011428571428571429</v>
      </c>
      <c r="J66" s="15">
        <v>144.33</v>
      </c>
      <c r="K66" s="6"/>
      <c r="L66" s="16">
        <f>+J66*I66</f>
        <v>1.6494857142857144</v>
      </c>
      <c r="M66" s="9"/>
    </row>
    <row r="67" spans="2:13" ht="12" customHeight="1">
      <c r="B67" s="5"/>
      <c r="C67" s="6"/>
      <c r="D67" s="6" t="s">
        <v>61</v>
      </c>
      <c r="E67" s="6"/>
      <c r="F67" s="6"/>
      <c r="G67" s="12" t="s">
        <v>38</v>
      </c>
      <c r="H67" s="15">
        <v>0.2</v>
      </c>
      <c r="I67" s="14">
        <f>+H67*8/F55</f>
        <v>0.002857142857142857</v>
      </c>
      <c r="J67" s="15">
        <v>101.17</v>
      </c>
      <c r="K67" s="6"/>
      <c r="L67" s="16">
        <f>+J67*I67</f>
        <v>0.28905714285714285</v>
      </c>
      <c r="M67" s="9"/>
    </row>
    <row r="68" spans="2:13" ht="12" customHeight="1">
      <c r="B68" s="5"/>
      <c r="C68" s="6"/>
      <c r="D68" s="6"/>
      <c r="E68" s="6"/>
      <c r="F68" s="6"/>
      <c r="G68" s="12"/>
      <c r="H68" s="14"/>
      <c r="I68" s="14"/>
      <c r="J68" s="15"/>
      <c r="K68" s="6"/>
      <c r="L68" s="16"/>
      <c r="M68" s="9"/>
    </row>
    <row r="69" spans="2:13" ht="12" customHeight="1">
      <c r="B69" s="5"/>
      <c r="C69" s="6" t="s">
        <v>58</v>
      </c>
      <c r="D69" s="6"/>
      <c r="E69" s="6"/>
      <c r="F69" s="6"/>
      <c r="G69" s="12"/>
      <c r="H69" s="14"/>
      <c r="I69" s="14"/>
      <c r="J69" s="15"/>
      <c r="K69" s="6"/>
      <c r="L69" s="13">
        <f>+SUM(L71:L71)</f>
        <v>1.485</v>
      </c>
      <c r="M69" s="9"/>
    </row>
    <row r="70" spans="2:13" ht="12" customHeight="1">
      <c r="B70" s="5"/>
      <c r="C70" s="6"/>
      <c r="D70" s="6"/>
      <c r="E70" s="6"/>
      <c r="F70" s="6"/>
      <c r="G70" s="12"/>
      <c r="H70" s="14"/>
      <c r="I70" s="14"/>
      <c r="J70" s="15"/>
      <c r="K70" s="6"/>
      <c r="L70" s="16"/>
      <c r="M70" s="9"/>
    </row>
    <row r="71" spans="2:13" ht="12" customHeight="1">
      <c r="B71" s="5"/>
      <c r="C71" s="23" t="s">
        <v>51</v>
      </c>
      <c r="D71" s="24" t="s">
        <v>59</v>
      </c>
      <c r="E71" s="6"/>
      <c r="F71" s="6"/>
      <c r="G71" s="12" t="s">
        <v>0</v>
      </c>
      <c r="H71" s="14"/>
      <c r="I71" s="14">
        <v>0.15</v>
      </c>
      <c r="J71" s="15">
        <v>9.9</v>
      </c>
      <c r="K71" s="6"/>
      <c r="L71" s="16">
        <f>+J71*I71</f>
        <v>1.485</v>
      </c>
      <c r="M71" s="9"/>
    </row>
    <row r="72" spans="2:13" ht="12" customHeight="1">
      <c r="B72" s="5"/>
      <c r="C72" s="6"/>
      <c r="D72" s="6"/>
      <c r="E72" s="6"/>
      <c r="F72" s="6"/>
      <c r="G72" s="12"/>
      <c r="H72" s="14"/>
      <c r="I72" s="14"/>
      <c r="J72" s="15"/>
      <c r="K72" s="6"/>
      <c r="L72" s="16"/>
      <c r="M72" s="9"/>
    </row>
    <row r="73" spans="2:13" ht="12" customHeight="1">
      <c r="B73" s="5"/>
      <c r="C73" s="6" t="s">
        <v>57</v>
      </c>
      <c r="D73" s="6"/>
      <c r="E73" s="6"/>
      <c r="F73" s="6"/>
      <c r="G73" s="12"/>
      <c r="H73" s="14"/>
      <c r="I73" s="14"/>
      <c r="J73" s="15"/>
      <c r="K73" s="6"/>
      <c r="L73" s="13">
        <f>+SUM(L75:L77)</f>
        <v>0.5019928571428571</v>
      </c>
      <c r="M73" s="9"/>
    </row>
    <row r="74" spans="2:13" ht="12" customHeight="1">
      <c r="B74" s="5"/>
      <c r="C74" s="6"/>
      <c r="D74" s="6"/>
      <c r="E74" s="6"/>
      <c r="F74" s="6"/>
      <c r="G74" s="12"/>
      <c r="H74" s="14"/>
      <c r="I74" s="14"/>
      <c r="J74" s="15"/>
      <c r="K74" s="6"/>
      <c r="L74" s="6"/>
      <c r="M74" s="9"/>
    </row>
    <row r="75" spans="2:13" ht="12" customHeight="1">
      <c r="B75" s="5"/>
      <c r="C75" s="6"/>
      <c r="D75" s="6" t="s">
        <v>24</v>
      </c>
      <c r="E75" s="6"/>
      <c r="F75" s="6"/>
      <c r="G75" s="12" t="s">
        <v>21</v>
      </c>
      <c r="H75" s="15">
        <v>0.55</v>
      </c>
      <c r="I75" s="14">
        <f>+H75*8/F55</f>
        <v>0.007857142857142858</v>
      </c>
      <c r="J75" s="15">
        <v>14.42</v>
      </c>
      <c r="K75" s="6"/>
      <c r="L75" s="16">
        <f>+I75*J75</f>
        <v>0.11330000000000001</v>
      </c>
      <c r="M75" s="9"/>
    </row>
    <row r="76" spans="2:13" ht="12" customHeight="1">
      <c r="B76" s="5"/>
      <c r="C76" s="6"/>
      <c r="D76" s="6" t="s">
        <v>25</v>
      </c>
      <c r="E76" s="6"/>
      <c r="F76" s="6"/>
      <c r="G76" s="12" t="s">
        <v>21</v>
      </c>
      <c r="H76" s="15">
        <v>0.03</v>
      </c>
      <c r="I76" s="14">
        <f>+H76*8/F55</f>
        <v>0.00042857142857142855</v>
      </c>
      <c r="J76" s="15">
        <v>9.95</v>
      </c>
      <c r="K76" s="6"/>
      <c r="L76" s="16">
        <f>+I76*J76</f>
        <v>0.0042642857142857135</v>
      </c>
      <c r="M76" s="9"/>
    </row>
    <row r="77" spans="2:13" ht="12" customHeight="1">
      <c r="B77" s="5"/>
      <c r="C77" s="6"/>
      <c r="D77" s="6" t="s">
        <v>43</v>
      </c>
      <c r="E77" s="6"/>
      <c r="F77" s="6"/>
      <c r="G77" s="12" t="s">
        <v>21</v>
      </c>
      <c r="H77" s="15">
        <v>3</v>
      </c>
      <c r="I77" s="14">
        <f>+H77*8/F55</f>
        <v>0.04285714285714286</v>
      </c>
      <c r="J77" s="15">
        <v>8.97</v>
      </c>
      <c r="K77" s="6"/>
      <c r="L77" s="16">
        <f>+I77*J77</f>
        <v>0.38442857142857145</v>
      </c>
      <c r="M77" s="9"/>
    </row>
    <row r="78" spans="2:13" ht="12" customHeight="1">
      <c r="B78" s="5"/>
      <c r="C78" s="6"/>
      <c r="D78" s="6"/>
      <c r="E78" s="6"/>
      <c r="F78" s="6"/>
      <c r="G78" s="12"/>
      <c r="H78" s="15"/>
      <c r="I78" s="14"/>
      <c r="J78" s="15"/>
      <c r="K78" s="6"/>
      <c r="L78" s="16"/>
      <c r="M78" s="9"/>
    </row>
    <row r="79" spans="2:13" ht="12" customHeight="1">
      <c r="B79" s="5"/>
      <c r="C79" s="6" t="s">
        <v>22</v>
      </c>
      <c r="D79" s="6"/>
      <c r="E79" s="6"/>
      <c r="F79" s="6"/>
      <c r="G79" s="12"/>
      <c r="H79" s="14"/>
      <c r="I79" s="14"/>
      <c r="J79" s="15"/>
      <c r="K79" s="6"/>
      <c r="L79" s="13">
        <f>+SUM(L81)</f>
        <v>0.025099642857142855</v>
      </c>
      <c r="M79" s="9"/>
    </row>
    <row r="80" spans="2:13" ht="12" customHeight="1">
      <c r="B80" s="5"/>
      <c r="C80" s="6"/>
      <c r="D80" s="6"/>
      <c r="E80" s="6"/>
      <c r="F80" s="6"/>
      <c r="G80" s="12"/>
      <c r="H80" s="14"/>
      <c r="I80" s="14"/>
      <c r="J80" s="15"/>
      <c r="K80" s="6"/>
      <c r="L80" s="6"/>
      <c r="M80" s="9"/>
    </row>
    <row r="81" spans="2:13" ht="12" customHeight="1">
      <c r="B81" s="5"/>
      <c r="C81" s="6"/>
      <c r="D81" s="6" t="s">
        <v>22</v>
      </c>
      <c r="E81" s="6"/>
      <c r="F81" s="6"/>
      <c r="G81" s="12" t="s">
        <v>6</v>
      </c>
      <c r="H81" s="14"/>
      <c r="I81" s="14">
        <v>5</v>
      </c>
      <c r="J81" s="15">
        <f>+L73</f>
        <v>0.5019928571428571</v>
      </c>
      <c r="K81" s="6"/>
      <c r="L81" s="16">
        <f>+J81*I81/100</f>
        <v>0.025099642857142855</v>
      </c>
      <c r="M81" s="9"/>
    </row>
    <row r="82" spans="2:13" ht="12" customHeight="1">
      <c r="B82" s="5"/>
      <c r="C82" s="6"/>
      <c r="D82" s="6"/>
      <c r="E82" s="6"/>
      <c r="F82" s="6"/>
      <c r="G82" s="6"/>
      <c r="H82" s="14"/>
      <c r="I82" s="14"/>
      <c r="J82" s="12"/>
      <c r="K82" s="6"/>
      <c r="L82" s="6"/>
      <c r="M82" s="9"/>
    </row>
    <row r="83" spans="2:13" ht="12" customHeight="1">
      <c r="B83" s="5"/>
      <c r="C83" s="11" t="s">
        <v>23</v>
      </c>
      <c r="D83" s="6"/>
      <c r="E83" s="6"/>
      <c r="F83" s="6"/>
      <c r="G83" s="6"/>
      <c r="H83" s="12"/>
      <c r="I83" s="12"/>
      <c r="J83" s="12"/>
      <c r="K83" s="6"/>
      <c r="L83" s="13">
        <f>+L62+L73+L79+L69</f>
        <v>7.1532067857142865</v>
      </c>
      <c r="M83" s="9"/>
    </row>
    <row r="84" spans="2:13" ht="12" customHeight="1" thickBot="1">
      <c r="B84" s="18"/>
      <c r="C84" s="19"/>
      <c r="D84" s="19"/>
      <c r="E84" s="19"/>
      <c r="F84" s="19"/>
      <c r="G84" s="19"/>
      <c r="H84" s="20"/>
      <c r="I84" s="20"/>
      <c r="J84" s="20"/>
      <c r="K84" s="19"/>
      <c r="L84" s="21"/>
      <c r="M84" s="22"/>
    </row>
    <row r="86" ht="12" customHeight="1" thickBot="1"/>
    <row r="87" spans="2:13" ht="12" customHeight="1"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</row>
    <row r="88" spans="2:13" ht="12" customHeight="1">
      <c r="B88" s="5"/>
      <c r="C88" s="6" t="s">
        <v>7</v>
      </c>
      <c r="D88" s="6"/>
      <c r="E88" s="7" t="s">
        <v>8</v>
      </c>
      <c r="F88" s="8" t="s">
        <v>60</v>
      </c>
      <c r="G88" s="6"/>
      <c r="H88" s="6"/>
      <c r="I88" s="6"/>
      <c r="J88" s="6"/>
      <c r="K88" s="6"/>
      <c r="L88" s="6"/>
      <c r="M88" s="9"/>
    </row>
    <row r="89" spans="2:13" ht="12" customHeight="1">
      <c r="B89" s="5"/>
      <c r="C89" s="6" t="s">
        <v>9</v>
      </c>
      <c r="D89" s="6"/>
      <c r="E89" s="7" t="s">
        <v>8</v>
      </c>
      <c r="F89" s="10">
        <v>180</v>
      </c>
      <c r="G89" s="6" t="s">
        <v>53</v>
      </c>
      <c r="H89" s="6"/>
      <c r="I89" s="6"/>
      <c r="J89" s="6"/>
      <c r="K89" s="6"/>
      <c r="L89" s="6"/>
      <c r="M89" s="9"/>
    </row>
    <row r="90" spans="2:13" ht="12" customHeight="1">
      <c r="B90" s="5"/>
      <c r="C90" s="6" t="s">
        <v>10</v>
      </c>
      <c r="D90" s="6"/>
      <c r="E90" s="7" t="s">
        <v>8</v>
      </c>
      <c r="F90" s="6" t="s">
        <v>0</v>
      </c>
      <c r="G90" s="6"/>
      <c r="H90" s="6"/>
      <c r="I90" s="6"/>
      <c r="J90" s="6"/>
      <c r="K90" s="6"/>
      <c r="L90" s="6"/>
      <c r="M90" s="9"/>
    </row>
    <row r="91" spans="2:13" ht="12" customHeight="1">
      <c r="B91" s="5"/>
      <c r="C91" s="6" t="s">
        <v>11</v>
      </c>
      <c r="D91" s="6"/>
      <c r="E91" s="7" t="s">
        <v>8</v>
      </c>
      <c r="F91" s="11" t="s">
        <v>64</v>
      </c>
      <c r="G91" s="6"/>
      <c r="H91" s="6"/>
      <c r="I91" s="6"/>
      <c r="J91" s="6"/>
      <c r="K91" s="6"/>
      <c r="L91" s="6"/>
      <c r="M91" s="9"/>
    </row>
    <row r="92" spans="2:13" ht="12" customHeight="1"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9"/>
    </row>
    <row r="93" spans="2:13" ht="12" customHeight="1">
      <c r="B93" s="5"/>
      <c r="C93" s="59" t="s">
        <v>12</v>
      </c>
      <c r="D93" s="59" t="s">
        <v>13</v>
      </c>
      <c r="E93" s="59"/>
      <c r="F93" s="59"/>
      <c r="G93" s="59" t="s">
        <v>5</v>
      </c>
      <c r="H93" s="59" t="s">
        <v>14</v>
      </c>
      <c r="I93" s="59" t="s">
        <v>15</v>
      </c>
      <c r="J93" s="12" t="s">
        <v>16</v>
      </c>
      <c r="K93" s="6"/>
      <c r="L93" s="12" t="s">
        <v>17</v>
      </c>
      <c r="M93" s="9"/>
    </row>
    <row r="94" spans="2:13" ht="12" customHeight="1">
      <c r="B94" s="5"/>
      <c r="C94" s="59"/>
      <c r="D94" s="59"/>
      <c r="E94" s="59"/>
      <c r="F94" s="59"/>
      <c r="G94" s="59"/>
      <c r="H94" s="59"/>
      <c r="I94" s="59"/>
      <c r="J94" s="12" t="s">
        <v>18</v>
      </c>
      <c r="K94" s="12"/>
      <c r="L94" s="12" t="s">
        <v>18</v>
      </c>
      <c r="M94" s="9"/>
    </row>
    <row r="95" spans="2:13" ht="12" customHeight="1"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9"/>
    </row>
    <row r="96" spans="2:13" ht="12" customHeight="1">
      <c r="B96" s="5"/>
      <c r="C96" s="6" t="s">
        <v>33</v>
      </c>
      <c r="D96" s="6"/>
      <c r="E96" s="6"/>
      <c r="F96" s="6"/>
      <c r="G96" s="6"/>
      <c r="H96" s="6"/>
      <c r="I96" s="6"/>
      <c r="J96" s="6"/>
      <c r="K96" s="6"/>
      <c r="L96" s="13">
        <f>+SUM(L98:L99)</f>
        <v>6.033777777777779</v>
      </c>
      <c r="M96" s="9"/>
    </row>
    <row r="97" spans="2:13" ht="12" customHeight="1"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9"/>
    </row>
    <row r="98" spans="2:13" ht="12" customHeight="1">
      <c r="B98" s="5"/>
      <c r="C98" s="6"/>
      <c r="D98" s="6" t="s">
        <v>62</v>
      </c>
      <c r="E98" s="6"/>
      <c r="F98" s="6"/>
      <c r="G98" s="12" t="s">
        <v>38</v>
      </c>
      <c r="H98" s="15">
        <v>0.5</v>
      </c>
      <c r="I98" s="14">
        <f>+H98*8/F89</f>
        <v>0.022222222222222223</v>
      </c>
      <c r="J98" s="15">
        <v>206.11</v>
      </c>
      <c r="K98" s="6"/>
      <c r="L98" s="16">
        <f>+J98*I98</f>
        <v>4.580222222222223</v>
      </c>
      <c r="M98" s="9"/>
    </row>
    <row r="99" spans="2:13" ht="12" customHeight="1">
      <c r="B99" s="5"/>
      <c r="C99" s="6"/>
      <c r="D99" s="6" t="s">
        <v>63</v>
      </c>
      <c r="E99" s="6"/>
      <c r="F99" s="6"/>
      <c r="G99" s="12" t="s">
        <v>38</v>
      </c>
      <c r="H99" s="15">
        <v>0.5</v>
      </c>
      <c r="I99" s="14">
        <f>+H99*8/F89</f>
        <v>0.022222222222222223</v>
      </c>
      <c r="J99" s="15">
        <v>65.41</v>
      </c>
      <c r="K99" s="6"/>
      <c r="L99" s="16">
        <f>+J99*I99</f>
        <v>1.4535555555555555</v>
      </c>
      <c r="M99" s="9"/>
    </row>
    <row r="100" spans="2:13" ht="12" customHeight="1">
      <c r="B100" s="5"/>
      <c r="C100" s="6"/>
      <c r="D100" s="6"/>
      <c r="E100" s="6"/>
      <c r="F100" s="6"/>
      <c r="G100" s="12"/>
      <c r="H100" s="14"/>
      <c r="I100" s="14"/>
      <c r="J100" s="15"/>
      <c r="K100" s="6"/>
      <c r="L100" s="16"/>
      <c r="M100" s="9"/>
    </row>
    <row r="101" spans="2:13" ht="12" customHeight="1">
      <c r="B101" s="5"/>
      <c r="C101" s="6" t="s">
        <v>26</v>
      </c>
      <c r="D101" s="6"/>
      <c r="E101" s="6"/>
      <c r="F101" s="6"/>
      <c r="G101" s="12"/>
      <c r="H101" s="14"/>
      <c r="I101" s="14"/>
      <c r="J101" s="15"/>
      <c r="K101" s="6"/>
      <c r="L101" s="13">
        <f>+SUM(L103:L105)</f>
        <v>2.7284444444444444</v>
      </c>
      <c r="M101" s="9"/>
    </row>
    <row r="102" spans="2:13" ht="12" customHeight="1">
      <c r="B102" s="5"/>
      <c r="C102" s="6"/>
      <c r="D102" s="6"/>
      <c r="E102" s="6"/>
      <c r="F102" s="6"/>
      <c r="G102" s="12"/>
      <c r="H102" s="14"/>
      <c r="I102" s="14"/>
      <c r="J102" s="15"/>
      <c r="K102" s="6"/>
      <c r="L102" s="6"/>
      <c r="M102" s="9"/>
    </row>
    <row r="103" spans="2:13" ht="12" customHeight="1">
      <c r="B103" s="5"/>
      <c r="C103" s="6"/>
      <c r="D103" s="6" t="s">
        <v>24</v>
      </c>
      <c r="E103" s="6"/>
      <c r="F103" s="6"/>
      <c r="G103" s="12" t="s">
        <v>21</v>
      </c>
      <c r="H103" s="15">
        <v>1</v>
      </c>
      <c r="I103" s="14">
        <f>+H103*8/F89</f>
        <v>0.044444444444444446</v>
      </c>
      <c r="J103" s="15">
        <v>14.42</v>
      </c>
      <c r="K103" s="6"/>
      <c r="L103" s="16">
        <f>+I103*J103</f>
        <v>0.640888888888889</v>
      </c>
      <c r="M103" s="9"/>
    </row>
    <row r="104" spans="2:13" ht="12" customHeight="1">
      <c r="B104" s="5"/>
      <c r="C104" s="6"/>
      <c r="D104" s="6" t="s">
        <v>20</v>
      </c>
      <c r="E104" s="6"/>
      <c r="F104" s="6"/>
      <c r="G104" s="12" t="s">
        <v>21</v>
      </c>
      <c r="H104" s="15">
        <v>1</v>
      </c>
      <c r="I104" s="14">
        <f>+H104*8/F89</f>
        <v>0.044444444444444446</v>
      </c>
      <c r="J104" s="15">
        <v>11.09</v>
      </c>
      <c r="K104" s="6"/>
      <c r="L104" s="16">
        <f>+I104*J104</f>
        <v>0.4928888888888889</v>
      </c>
      <c r="M104" s="9"/>
    </row>
    <row r="105" spans="2:13" ht="12" customHeight="1">
      <c r="B105" s="5"/>
      <c r="C105" s="6"/>
      <c r="D105" s="6" t="s">
        <v>43</v>
      </c>
      <c r="E105" s="6"/>
      <c r="F105" s="6"/>
      <c r="G105" s="12" t="s">
        <v>21</v>
      </c>
      <c r="H105" s="15">
        <v>4</v>
      </c>
      <c r="I105" s="14">
        <f>+H105*8/F89</f>
        <v>0.17777777777777778</v>
      </c>
      <c r="J105" s="15">
        <v>8.97</v>
      </c>
      <c r="K105" s="6"/>
      <c r="L105" s="16">
        <f>+I105*J105</f>
        <v>1.594666666666667</v>
      </c>
      <c r="M105" s="9"/>
    </row>
    <row r="106" spans="2:13" ht="12" customHeight="1">
      <c r="B106" s="5"/>
      <c r="C106" s="6"/>
      <c r="D106" s="6"/>
      <c r="E106" s="6"/>
      <c r="F106" s="6"/>
      <c r="G106" s="12"/>
      <c r="H106" s="15"/>
      <c r="I106" s="14"/>
      <c r="J106" s="15"/>
      <c r="K106" s="6"/>
      <c r="L106" s="16"/>
      <c r="M106" s="9"/>
    </row>
    <row r="107" spans="2:13" ht="12" customHeight="1">
      <c r="B107" s="5"/>
      <c r="C107" s="6" t="s">
        <v>22</v>
      </c>
      <c r="D107" s="6"/>
      <c r="E107" s="6"/>
      <c r="F107" s="6"/>
      <c r="G107" s="12"/>
      <c r="H107" s="14"/>
      <c r="I107" s="14"/>
      <c r="J107" s="15"/>
      <c r="K107" s="6"/>
      <c r="L107" s="13">
        <f>+SUM(L109)</f>
        <v>0.13642222222222222</v>
      </c>
      <c r="M107" s="9"/>
    </row>
    <row r="108" spans="2:13" ht="12" customHeight="1">
      <c r="B108" s="5"/>
      <c r="C108" s="6"/>
      <c r="D108" s="6"/>
      <c r="E108" s="6"/>
      <c r="F108" s="6"/>
      <c r="G108" s="12"/>
      <c r="H108" s="14"/>
      <c r="I108" s="14"/>
      <c r="J108" s="15"/>
      <c r="K108" s="6"/>
      <c r="L108" s="6"/>
      <c r="M108" s="9"/>
    </row>
    <row r="109" spans="2:13" ht="12" customHeight="1">
      <c r="B109" s="5"/>
      <c r="C109" s="6"/>
      <c r="D109" s="6" t="s">
        <v>22</v>
      </c>
      <c r="E109" s="6"/>
      <c r="F109" s="6"/>
      <c r="G109" s="12" t="s">
        <v>6</v>
      </c>
      <c r="H109" s="14"/>
      <c r="I109" s="14">
        <v>5</v>
      </c>
      <c r="J109" s="15">
        <f>+L101</f>
        <v>2.7284444444444444</v>
      </c>
      <c r="K109" s="6"/>
      <c r="L109" s="16">
        <f>+J109*I109/100</f>
        <v>0.13642222222222222</v>
      </c>
      <c r="M109" s="9"/>
    </row>
    <row r="110" spans="2:13" ht="12" customHeight="1">
      <c r="B110" s="5"/>
      <c r="C110" s="6"/>
      <c r="D110" s="6"/>
      <c r="E110" s="6"/>
      <c r="F110" s="6"/>
      <c r="G110" s="6"/>
      <c r="H110" s="14"/>
      <c r="I110" s="14"/>
      <c r="J110" s="12"/>
      <c r="K110" s="6"/>
      <c r="L110" s="6"/>
      <c r="M110" s="9"/>
    </row>
    <row r="111" spans="2:13" ht="12" customHeight="1">
      <c r="B111" s="5"/>
      <c r="C111" s="11" t="s">
        <v>23</v>
      </c>
      <c r="D111" s="6"/>
      <c r="E111" s="6"/>
      <c r="F111" s="6"/>
      <c r="G111" s="6"/>
      <c r="H111" s="12"/>
      <c r="I111" s="12"/>
      <c r="J111" s="12"/>
      <c r="K111" s="6"/>
      <c r="L111" s="13">
        <f>+L96+L101+L107</f>
        <v>8.898644444444447</v>
      </c>
      <c r="M111" s="9"/>
    </row>
    <row r="112" spans="2:13" ht="12" customHeight="1" thickBot="1">
      <c r="B112" s="18"/>
      <c r="C112" s="19"/>
      <c r="D112" s="19"/>
      <c r="E112" s="19"/>
      <c r="F112" s="19"/>
      <c r="G112" s="19"/>
      <c r="H112" s="20"/>
      <c r="I112" s="20"/>
      <c r="J112" s="20"/>
      <c r="K112" s="19"/>
      <c r="L112" s="21"/>
      <c r="M112" s="22"/>
    </row>
    <row r="114" ht="12" customHeight="1" thickBot="1"/>
    <row r="115" spans="2:13" ht="12" customHeight="1"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</row>
    <row r="116" spans="2:13" ht="12" customHeight="1">
      <c r="B116" s="5"/>
      <c r="C116" s="6" t="s">
        <v>7</v>
      </c>
      <c r="D116" s="6"/>
      <c r="E116" s="7" t="s">
        <v>8</v>
      </c>
      <c r="F116" s="8" t="s">
        <v>66</v>
      </c>
      <c r="G116" s="6"/>
      <c r="H116" s="6"/>
      <c r="I116" s="6"/>
      <c r="J116" s="6"/>
      <c r="K116" s="6"/>
      <c r="L116" s="6"/>
      <c r="M116" s="9"/>
    </row>
    <row r="117" spans="2:13" ht="12" customHeight="1">
      <c r="B117" s="5"/>
      <c r="C117" s="6" t="s">
        <v>9</v>
      </c>
      <c r="D117" s="6"/>
      <c r="E117" s="7" t="s">
        <v>8</v>
      </c>
      <c r="F117" s="10">
        <v>75</v>
      </c>
      <c r="G117" s="6" t="s">
        <v>53</v>
      </c>
      <c r="H117" s="6"/>
      <c r="I117" s="6"/>
      <c r="J117" s="6"/>
      <c r="K117" s="6"/>
      <c r="L117" s="6"/>
      <c r="M117" s="9"/>
    </row>
    <row r="118" spans="2:13" ht="12" customHeight="1">
      <c r="B118" s="5"/>
      <c r="C118" s="6" t="s">
        <v>10</v>
      </c>
      <c r="D118" s="6"/>
      <c r="E118" s="7" t="s">
        <v>8</v>
      </c>
      <c r="F118" s="6" t="s">
        <v>0</v>
      </c>
      <c r="G118" s="6"/>
      <c r="H118" s="6"/>
      <c r="I118" s="6"/>
      <c r="J118" s="6"/>
      <c r="K118" s="6"/>
      <c r="L118" s="6"/>
      <c r="M118" s="9"/>
    </row>
    <row r="119" spans="2:13" ht="12" customHeight="1">
      <c r="B119" s="5"/>
      <c r="C119" s="6" t="s">
        <v>11</v>
      </c>
      <c r="D119" s="6"/>
      <c r="E119" s="7" t="s">
        <v>8</v>
      </c>
      <c r="F119" s="11" t="s">
        <v>67</v>
      </c>
      <c r="G119" s="6"/>
      <c r="H119" s="6"/>
      <c r="I119" s="6"/>
      <c r="J119" s="6"/>
      <c r="K119" s="6"/>
      <c r="L119" s="6"/>
      <c r="M119" s="9"/>
    </row>
    <row r="120" spans="2:13" ht="12" customHeight="1"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9"/>
    </row>
    <row r="121" spans="2:13" ht="12" customHeight="1">
      <c r="B121" s="5"/>
      <c r="C121" s="59" t="s">
        <v>12</v>
      </c>
      <c r="D121" s="59" t="s">
        <v>13</v>
      </c>
      <c r="E121" s="59"/>
      <c r="F121" s="59"/>
      <c r="G121" s="59" t="s">
        <v>5</v>
      </c>
      <c r="H121" s="59" t="s">
        <v>14</v>
      </c>
      <c r="I121" s="59" t="s">
        <v>15</v>
      </c>
      <c r="J121" s="12" t="s">
        <v>16</v>
      </c>
      <c r="K121" s="6"/>
      <c r="L121" s="12" t="s">
        <v>17</v>
      </c>
      <c r="M121" s="9"/>
    </row>
    <row r="122" spans="2:13" ht="12" customHeight="1">
      <c r="B122" s="5"/>
      <c r="C122" s="59"/>
      <c r="D122" s="59"/>
      <c r="E122" s="59"/>
      <c r="F122" s="59"/>
      <c r="G122" s="59"/>
      <c r="H122" s="59"/>
      <c r="I122" s="59"/>
      <c r="J122" s="12" t="s">
        <v>18</v>
      </c>
      <c r="K122" s="12"/>
      <c r="L122" s="12" t="s">
        <v>18</v>
      </c>
      <c r="M122" s="9"/>
    </row>
    <row r="123" spans="2:13" ht="12" customHeight="1"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9"/>
    </row>
    <row r="124" spans="2:13" ht="12" customHeight="1">
      <c r="B124" s="5"/>
      <c r="C124" s="6" t="s">
        <v>33</v>
      </c>
      <c r="D124" s="6"/>
      <c r="E124" s="6"/>
      <c r="F124" s="6"/>
      <c r="G124" s="6"/>
      <c r="H124" s="6"/>
      <c r="I124" s="6"/>
      <c r="J124" s="6"/>
      <c r="K124" s="6"/>
      <c r="L124" s="13">
        <f>+SUM(L126:L127)</f>
        <v>5.173333333333334</v>
      </c>
      <c r="M124" s="9"/>
    </row>
    <row r="125" spans="2:13" ht="12" customHeight="1"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9"/>
    </row>
    <row r="126" spans="2:13" ht="12" customHeight="1">
      <c r="B126" s="5"/>
      <c r="C126" s="6"/>
      <c r="D126" s="6" t="s">
        <v>68</v>
      </c>
      <c r="E126" s="6"/>
      <c r="F126" s="6"/>
      <c r="G126" s="12" t="s">
        <v>38</v>
      </c>
      <c r="H126" s="15">
        <v>1</v>
      </c>
      <c r="I126" s="14">
        <f>+H126*8/F117</f>
        <v>0.10666666666666667</v>
      </c>
      <c r="J126" s="15">
        <v>39.72</v>
      </c>
      <c r="K126" s="6"/>
      <c r="L126" s="16">
        <f>+J126*I126</f>
        <v>4.236800000000001</v>
      </c>
      <c r="M126" s="9"/>
    </row>
    <row r="127" spans="2:13" ht="12" customHeight="1">
      <c r="B127" s="5"/>
      <c r="C127" s="6"/>
      <c r="D127" s="6" t="s">
        <v>69</v>
      </c>
      <c r="E127" s="6"/>
      <c r="F127" s="6"/>
      <c r="G127" s="12" t="s">
        <v>38</v>
      </c>
      <c r="H127" s="15">
        <v>1</v>
      </c>
      <c r="I127" s="14">
        <f>+H127*8/F117</f>
        <v>0.10666666666666667</v>
      </c>
      <c r="J127" s="15">
        <v>8.78</v>
      </c>
      <c r="K127" s="6"/>
      <c r="L127" s="16">
        <f>+J127*I127</f>
        <v>0.9365333333333333</v>
      </c>
      <c r="M127" s="9"/>
    </row>
    <row r="128" spans="2:13" ht="12" customHeight="1">
      <c r="B128" s="5"/>
      <c r="C128" s="6"/>
      <c r="D128" s="6"/>
      <c r="E128" s="6"/>
      <c r="F128" s="6"/>
      <c r="G128" s="12"/>
      <c r="H128" s="14"/>
      <c r="I128" s="14"/>
      <c r="J128" s="15"/>
      <c r="K128" s="6"/>
      <c r="L128" s="16"/>
      <c r="M128" s="9"/>
    </row>
    <row r="129" spans="2:13" ht="12" customHeight="1">
      <c r="B129" s="5"/>
      <c r="C129" s="6" t="s">
        <v>58</v>
      </c>
      <c r="D129" s="6"/>
      <c r="E129" s="6"/>
      <c r="F129" s="6"/>
      <c r="G129" s="12"/>
      <c r="H129" s="14"/>
      <c r="I129" s="14"/>
      <c r="J129" s="15"/>
      <c r="K129" s="6"/>
      <c r="L129" s="13">
        <f>+SUM(L131:L132)</f>
        <v>5.255</v>
      </c>
      <c r="M129" s="9"/>
    </row>
    <row r="130" spans="2:13" ht="12" customHeight="1">
      <c r="B130" s="5"/>
      <c r="C130" s="6"/>
      <c r="D130" s="6"/>
      <c r="E130" s="6"/>
      <c r="F130" s="6"/>
      <c r="G130" s="12"/>
      <c r="H130" s="14"/>
      <c r="I130" s="14"/>
      <c r="J130" s="15"/>
      <c r="K130" s="6"/>
      <c r="L130" s="16"/>
      <c r="M130" s="9"/>
    </row>
    <row r="131" spans="2:13" ht="12" customHeight="1">
      <c r="B131" s="5"/>
      <c r="C131" s="23" t="s">
        <v>51</v>
      </c>
      <c r="D131" s="24" t="s">
        <v>59</v>
      </c>
      <c r="E131" s="6"/>
      <c r="F131" s="6"/>
      <c r="G131" s="12" t="s">
        <v>0</v>
      </c>
      <c r="H131" s="14"/>
      <c r="I131" s="14">
        <v>0.15</v>
      </c>
      <c r="J131" s="15">
        <v>9.9</v>
      </c>
      <c r="K131" s="6"/>
      <c r="L131" s="16">
        <f>+J131*I131</f>
        <v>1.485</v>
      </c>
      <c r="M131" s="9"/>
    </row>
    <row r="132" spans="2:13" ht="12" customHeight="1">
      <c r="B132" s="5"/>
      <c r="C132" s="23" t="s">
        <v>65</v>
      </c>
      <c r="D132" s="24" t="s">
        <v>70</v>
      </c>
      <c r="E132" s="6"/>
      <c r="F132" s="6"/>
      <c r="G132" s="12" t="s">
        <v>0</v>
      </c>
      <c r="H132" s="14"/>
      <c r="I132" s="14">
        <v>1.3</v>
      </c>
      <c r="J132" s="15">
        <v>2.9</v>
      </c>
      <c r="K132" s="6"/>
      <c r="L132" s="16">
        <f>+J132*I132</f>
        <v>3.77</v>
      </c>
      <c r="M132" s="9"/>
    </row>
    <row r="133" spans="2:13" ht="12" customHeight="1">
      <c r="B133" s="5"/>
      <c r="C133" s="6"/>
      <c r="D133" s="6"/>
      <c r="E133" s="6"/>
      <c r="F133" s="6"/>
      <c r="G133" s="12"/>
      <c r="H133" s="14"/>
      <c r="I133" s="14"/>
      <c r="J133" s="15"/>
      <c r="K133" s="6"/>
      <c r="L133" s="16"/>
      <c r="M133" s="9"/>
    </row>
    <row r="134" spans="2:13" ht="12" customHeight="1">
      <c r="B134" s="5"/>
      <c r="C134" s="6" t="s">
        <v>57</v>
      </c>
      <c r="D134" s="6"/>
      <c r="E134" s="6"/>
      <c r="F134" s="6"/>
      <c r="G134" s="12"/>
      <c r="H134" s="14"/>
      <c r="I134" s="14"/>
      <c r="J134" s="15"/>
      <c r="K134" s="6"/>
      <c r="L134" s="13">
        <f>+SUM(L136:L137)</f>
        <v>2.6565333333333334</v>
      </c>
      <c r="M134" s="9"/>
    </row>
    <row r="135" spans="2:13" ht="12" customHeight="1">
      <c r="B135" s="5"/>
      <c r="C135" s="6"/>
      <c r="D135" s="6"/>
      <c r="E135" s="6"/>
      <c r="F135" s="6"/>
      <c r="G135" s="12"/>
      <c r="H135" s="14"/>
      <c r="I135" s="14"/>
      <c r="J135" s="15"/>
      <c r="K135" s="6"/>
      <c r="L135" s="6"/>
      <c r="M135" s="9"/>
    </row>
    <row r="136" spans="2:13" ht="12" customHeight="1">
      <c r="B136" s="5"/>
      <c r="C136" s="6"/>
      <c r="D136" s="6" t="s">
        <v>25</v>
      </c>
      <c r="E136" s="6"/>
      <c r="F136" s="6"/>
      <c r="G136" s="12" t="s">
        <v>21</v>
      </c>
      <c r="H136" s="15">
        <v>0.7</v>
      </c>
      <c r="I136" s="14">
        <f>+H136*8/F117</f>
        <v>0.07466666666666666</v>
      </c>
      <c r="J136" s="15">
        <v>9.95</v>
      </c>
      <c r="K136" s="6"/>
      <c r="L136" s="16">
        <f>+I136*J136</f>
        <v>0.7429333333333332</v>
      </c>
      <c r="M136" s="9"/>
    </row>
    <row r="137" spans="2:13" ht="12" customHeight="1">
      <c r="B137" s="5"/>
      <c r="C137" s="6"/>
      <c r="D137" s="6" t="s">
        <v>43</v>
      </c>
      <c r="E137" s="6"/>
      <c r="F137" s="6"/>
      <c r="G137" s="12" t="s">
        <v>21</v>
      </c>
      <c r="H137" s="15">
        <v>2</v>
      </c>
      <c r="I137" s="14">
        <f>+H137*8/F117</f>
        <v>0.21333333333333335</v>
      </c>
      <c r="J137" s="15">
        <v>8.97</v>
      </c>
      <c r="K137" s="6"/>
      <c r="L137" s="16">
        <f>+I137*J137</f>
        <v>1.9136000000000002</v>
      </c>
      <c r="M137" s="9"/>
    </row>
    <row r="138" spans="2:13" ht="12" customHeight="1">
      <c r="B138" s="5"/>
      <c r="C138" s="6"/>
      <c r="D138" s="6"/>
      <c r="E138" s="6"/>
      <c r="F138" s="6"/>
      <c r="G138" s="12"/>
      <c r="H138" s="15"/>
      <c r="I138" s="14"/>
      <c r="J138" s="15"/>
      <c r="K138" s="6"/>
      <c r="L138" s="16"/>
      <c r="M138" s="9"/>
    </row>
    <row r="139" spans="2:13" ht="12" customHeight="1">
      <c r="B139" s="5"/>
      <c r="C139" s="6" t="s">
        <v>22</v>
      </c>
      <c r="D139" s="6"/>
      <c r="E139" s="6"/>
      <c r="F139" s="6"/>
      <c r="G139" s="12"/>
      <c r="H139" s="14"/>
      <c r="I139" s="14"/>
      <c r="J139" s="15"/>
      <c r="K139" s="6"/>
      <c r="L139" s="13">
        <f>+SUM(L141)</f>
        <v>0.13282666666666668</v>
      </c>
      <c r="M139" s="9"/>
    </row>
    <row r="140" spans="2:13" ht="12" customHeight="1">
      <c r="B140" s="5"/>
      <c r="C140" s="6"/>
      <c r="D140" s="6"/>
      <c r="E140" s="6"/>
      <c r="F140" s="6"/>
      <c r="G140" s="12"/>
      <c r="H140" s="14"/>
      <c r="I140" s="14"/>
      <c r="J140" s="15"/>
      <c r="K140" s="6"/>
      <c r="L140" s="6"/>
      <c r="M140" s="9"/>
    </row>
    <row r="141" spans="2:13" ht="12" customHeight="1">
      <c r="B141" s="5"/>
      <c r="C141" s="6"/>
      <c r="D141" s="6" t="s">
        <v>22</v>
      </c>
      <c r="E141" s="6"/>
      <c r="F141" s="6"/>
      <c r="G141" s="12" t="s">
        <v>6</v>
      </c>
      <c r="H141" s="14"/>
      <c r="I141" s="14">
        <v>5</v>
      </c>
      <c r="J141" s="15">
        <f>+L134</f>
        <v>2.6565333333333334</v>
      </c>
      <c r="K141" s="6"/>
      <c r="L141" s="16">
        <f>+J141*I141/100</f>
        <v>0.13282666666666668</v>
      </c>
      <c r="M141" s="9"/>
    </row>
    <row r="142" spans="2:13" ht="12" customHeight="1">
      <c r="B142" s="5"/>
      <c r="C142" s="6"/>
      <c r="D142" s="6"/>
      <c r="E142" s="6"/>
      <c r="F142" s="6"/>
      <c r="G142" s="6"/>
      <c r="H142" s="14"/>
      <c r="I142" s="14"/>
      <c r="J142" s="12"/>
      <c r="K142" s="6"/>
      <c r="L142" s="6"/>
      <c r="M142" s="9"/>
    </row>
    <row r="143" spans="2:13" ht="12" customHeight="1">
      <c r="B143" s="5"/>
      <c r="C143" s="11" t="s">
        <v>23</v>
      </c>
      <c r="D143" s="6"/>
      <c r="E143" s="6"/>
      <c r="F143" s="6"/>
      <c r="G143" s="6"/>
      <c r="H143" s="12"/>
      <c r="I143" s="12"/>
      <c r="J143" s="12"/>
      <c r="K143" s="6"/>
      <c r="L143" s="13">
        <f>+L124+L134+L139+L129</f>
        <v>13.217693333333333</v>
      </c>
      <c r="M143" s="9"/>
    </row>
    <row r="144" spans="2:13" ht="12" customHeight="1" thickBot="1">
      <c r="B144" s="18"/>
      <c r="C144" s="19"/>
      <c r="D144" s="19"/>
      <c r="E144" s="19"/>
      <c r="F144" s="19"/>
      <c r="G144" s="19"/>
      <c r="H144" s="20"/>
      <c r="I144" s="20"/>
      <c r="J144" s="20"/>
      <c r="K144" s="19"/>
      <c r="L144" s="21"/>
      <c r="M144" s="22"/>
    </row>
    <row r="146" ht="12" customHeight="1" thickBot="1"/>
    <row r="147" spans="2:13" ht="12" customHeight="1"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"/>
    </row>
    <row r="148" spans="2:13" ht="12" customHeight="1">
      <c r="B148" s="5"/>
      <c r="C148" s="6" t="s">
        <v>7</v>
      </c>
      <c r="D148" s="6"/>
      <c r="E148" s="7" t="s">
        <v>8</v>
      </c>
      <c r="F148" s="8" t="s">
        <v>71</v>
      </c>
      <c r="G148" s="6"/>
      <c r="H148" s="6"/>
      <c r="I148" s="6"/>
      <c r="J148" s="6"/>
      <c r="K148" s="6"/>
      <c r="L148" s="6"/>
      <c r="M148" s="9"/>
    </row>
    <row r="149" spans="2:13" ht="12" customHeight="1">
      <c r="B149" s="5"/>
      <c r="C149" s="6" t="s">
        <v>9</v>
      </c>
      <c r="D149" s="6"/>
      <c r="E149" s="7" t="s">
        <v>8</v>
      </c>
      <c r="F149" s="10">
        <v>60</v>
      </c>
      <c r="G149" s="6" t="s">
        <v>27</v>
      </c>
      <c r="H149" s="6"/>
      <c r="I149" s="6"/>
      <c r="J149" s="6"/>
      <c r="K149" s="6"/>
      <c r="L149" s="6"/>
      <c r="M149" s="9"/>
    </row>
    <row r="150" spans="2:13" ht="12" customHeight="1">
      <c r="B150" s="5"/>
      <c r="C150" s="6" t="s">
        <v>10</v>
      </c>
      <c r="D150" s="6"/>
      <c r="E150" s="7" t="s">
        <v>8</v>
      </c>
      <c r="F150" s="6" t="s">
        <v>1</v>
      </c>
      <c r="G150" s="6"/>
      <c r="H150" s="6"/>
      <c r="I150" s="6"/>
      <c r="J150" s="6"/>
      <c r="K150" s="6"/>
      <c r="L150" s="6"/>
      <c r="M150" s="9"/>
    </row>
    <row r="151" spans="2:13" ht="12" customHeight="1">
      <c r="B151" s="5"/>
      <c r="C151" s="6" t="s">
        <v>11</v>
      </c>
      <c r="D151" s="6"/>
      <c r="E151" s="7" t="s">
        <v>8</v>
      </c>
      <c r="F151" s="11" t="s">
        <v>72</v>
      </c>
      <c r="G151" s="6"/>
      <c r="H151" s="6"/>
      <c r="I151" s="6"/>
      <c r="J151" s="6"/>
      <c r="K151" s="6"/>
      <c r="L151" s="6"/>
      <c r="M151" s="9"/>
    </row>
    <row r="152" spans="2:13" ht="12" customHeight="1"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9"/>
    </row>
    <row r="153" spans="2:13" ht="12" customHeight="1">
      <c r="B153" s="5"/>
      <c r="C153" s="59" t="s">
        <v>12</v>
      </c>
      <c r="D153" s="59" t="s">
        <v>13</v>
      </c>
      <c r="E153" s="59"/>
      <c r="F153" s="59"/>
      <c r="G153" s="59" t="s">
        <v>5</v>
      </c>
      <c r="H153" s="59" t="s">
        <v>14</v>
      </c>
      <c r="I153" s="59" t="s">
        <v>15</v>
      </c>
      <c r="J153" s="12" t="s">
        <v>16</v>
      </c>
      <c r="K153" s="6"/>
      <c r="L153" s="12" t="s">
        <v>17</v>
      </c>
      <c r="M153" s="9"/>
    </row>
    <row r="154" spans="2:13" ht="12" customHeight="1">
      <c r="B154" s="5"/>
      <c r="C154" s="59"/>
      <c r="D154" s="59"/>
      <c r="E154" s="59"/>
      <c r="F154" s="59"/>
      <c r="G154" s="59"/>
      <c r="H154" s="59"/>
      <c r="I154" s="59"/>
      <c r="J154" s="12" t="s">
        <v>18</v>
      </c>
      <c r="K154" s="12"/>
      <c r="L154" s="12" t="s">
        <v>18</v>
      </c>
      <c r="M154" s="9"/>
    </row>
    <row r="155" spans="2:13" ht="12" customHeight="1"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9"/>
    </row>
    <row r="156" spans="2:13" ht="12" customHeight="1">
      <c r="B156" s="5"/>
      <c r="C156" s="6" t="s">
        <v>33</v>
      </c>
      <c r="D156" s="6"/>
      <c r="E156" s="6"/>
      <c r="F156" s="6"/>
      <c r="G156" s="6"/>
      <c r="H156" s="6"/>
      <c r="I156" s="6"/>
      <c r="J156" s="6"/>
      <c r="K156" s="6"/>
      <c r="L156" s="13">
        <f>+SUM(L158:L158)</f>
        <v>1.2101333333333335</v>
      </c>
      <c r="M156" s="9"/>
    </row>
    <row r="157" spans="2:13" ht="12" customHeight="1"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9"/>
    </row>
    <row r="158" spans="2:13" ht="12" customHeight="1">
      <c r="B158" s="5"/>
      <c r="C158" s="6"/>
      <c r="D158" s="6" t="s">
        <v>73</v>
      </c>
      <c r="E158" s="6"/>
      <c r="F158" s="6"/>
      <c r="G158" s="12" t="s">
        <v>38</v>
      </c>
      <c r="H158" s="15">
        <v>0.1</v>
      </c>
      <c r="I158" s="14">
        <f>+H158*8/F149</f>
        <v>0.013333333333333334</v>
      </c>
      <c r="J158" s="15">
        <v>90.76</v>
      </c>
      <c r="K158" s="6"/>
      <c r="L158" s="16">
        <f>+J158*I158</f>
        <v>1.2101333333333335</v>
      </c>
      <c r="M158" s="9"/>
    </row>
    <row r="159" spans="2:13" ht="12" customHeight="1">
      <c r="B159" s="5"/>
      <c r="C159" s="6"/>
      <c r="D159" s="6"/>
      <c r="E159" s="6"/>
      <c r="F159" s="6"/>
      <c r="G159" s="12"/>
      <c r="H159" s="14"/>
      <c r="I159" s="14"/>
      <c r="J159" s="15"/>
      <c r="K159" s="6"/>
      <c r="L159" s="16"/>
      <c r="M159" s="9"/>
    </row>
    <row r="160" spans="2:13" ht="12" customHeight="1">
      <c r="B160" s="5"/>
      <c r="C160" s="6" t="s">
        <v>26</v>
      </c>
      <c r="D160" s="6"/>
      <c r="E160" s="6"/>
      <c r="F160" s="6"/>
      <c r="G160" s="12"/>
      <c r="H160" s="14"/>
      <c r="I160" s="14"/>
      <c r="J160" s="15"/>
      <c r="K160" s="6"/>
      <c r="L160" s="13">
        <f>+SUM(L162:L166)</f>
        <v>14.35989</v>
      </c>
      <c r="M160" s="9"/>
    </row>
    <row r="161" spans="2:13" ht="12" customHeight="1">
      <c r="B161" s="5"/>
      <c r="C161" s="6"/>
      <c r="D161" s="6"/>
      <c r="E161" s="6"/>
      <c r="F161" s="6"/>
      <c r="G161" s="12"/>
      <c r="H161" s="14"/>
      <c r="I161" s="14"/>
      <c r="J161" s="15"/>
      <c r="K161" s="6"/>
      <c r="L161" s="16"/>
      <c r="M161" s="9"/>
    </row>
    <row r="162" spans="2:13" ht="12" customHeight="1">
      <c r="B162" s="5"/>
      <c r="C162" s="23"/>
      <c r="D162" s="24" t="s">
        <v>74</v>
      </c>
      <c r="E162" s="6"/>
      <c r="F162" s="6"/>
      <c r="G162" s="12" t="s">
        <v>3</v>
      </c>
      <c r="H162" s="14"/>
      <c r="I162" s="14">
        <v>0.25</v>
      </c>
      <c r="J162" s="15">
        <v>2.99</v>
      </c>
      <c r="K162" s="6"/>
      <c r="L162" s="16">
        <f>+J162*I162</f>
        <v>0.7475</v>
      </c>
      <c r="M162" s="9"/>
    </row>
    <row r="163" spans="2:13" ht="12" customHeight="1">
      <c r="B163" s="5"/>
      <c r="C163" s="23"/>
      <c r="D163" s="24" t="s">
        <v>75</v>
      </c>
      <c r="E163" s="6"/>
      <c r="F163" s="6"/>
      <c r="G163" s="12" t="s">
        <v>3</v>
      </c>
      <c r="H163" s="14"/>
      <c r="I163" s="14">
        <v>0.25</v>
      </c>
      <c r="J163" s="15">
        <v>2.99</v>
      </c>
      <c r="K163" s="6"/>
      <c r="L163" s="16">
        <f>+J163*I163</f>
        <v>0.7475</v>
      </c>
      <c r="M163" s="9"/>
    </row>
    <row r="164" spans="2:13" ht="12" customHeight="1">
      <c r="B164" s="5"/>
      <c r="C164" s="23"/>
      <c r="D164" s="24" t="s">
        <v>76</v>
      </c>
      <c r="E164" s="6"/>
      <c r="F164" s="6"/>
      <c r="G164" s="12" t="s">
        <v>78</v>
      </c>
      <c r="H164" s="14"/>
      <c r="I164" s="14">
        <v>0.025</v>
      </c>
      <c r="J164" s="15">
        <v>59.8</v>
      </c>
      <c r="K164" s="6"/>
      <c r="L164" s="16">
        <f>+J164*I164</f>
        <v>1.495</v>
      </c>
      <c r="M164" s="9"/>
    </row>
    <row r="165" spans="2:13" ht="12" customHeight="1">
      <c r="B165" s="5"/>
      <c r="C165" s="23"/>
      <c r="D165" s="24" t="s">
        <v>47</v>
      </c>
      <c r="E165" s="6"/>
      <c r="F165" s="6"/>
      <c r="G165" s="12" t="s">
        <v>41</v>
      </c>
      <c r="H165" s="14"/>
      <c r="I165" s="14">
        <v>2.53</v>
      </c>
      <c r="J165" s="15">
        <v>2.85</v>
      </c>
      <c r="K165" s="6"/>
      <c r="L165" s="16">
        <f>+J165*I165</f>
        <v>7.2105</v>
      </c>
      <c r="M165" s="9"/>
    </row>
    <row r="166" spans="2:13" ht="12" customHeight="1">
      <c r="B166" s="5"/>
      <c r="C166" s="23"/>
      <c r="D166" s="24" t="s">
        <v>77</v>
      </c>
      <c r="E166" s="6"/>
      <c r="F166" s="6"/>
      <c r="G166" s="12" t="s">
        <v>79</v>
      </c>
      <c r="H166" s="14"/>
      <c r="I166" s="14">
        <v>0.043</v>
      </c>
      <c r="J166" s="15">
        <v>96.73</v>
      </c>
      <c r="K166" s="6"/>
      <c r="L166" s="16">
        <f>+J166*I166</f>
        <v>4.15939</v>
      </c>
      <c r="M166" s="9"/>
    </row>
    <row r="167" spans="2:13" ht="12" customHeight="1">
      <c r="B167" s="5"/>
      <c r="C167" s="23"/>
      <c r="D167" s="24"/>
      <c r="E167" s="6"/>
      <c r="F167" s="6"/>
      <c r="G167" s="12"/>
      <c r="H167" s="14"/>
      <c r="I167" s="14"/>
      <c r="J167" s="15"/>
      <c r="K167" s="6"/>
      <c r="L167" s="16"/>
      <c r="M167" s="9"/>
    </row>
    <row r="168" spans="2:13" ht="12" customHeight="1">
      <c r="B168" s="5"/>
      <c r="C168" s="6" t="s">
        <v>57</v>
      </c>
      <c r="D168" s="6"/>
      <c r="E168" s="6"/>
      <c r="F168" s="6"/>
      <c r="G168" s="12"/>
      <c r="H168" s="14"/>
      <c r="I168" s="14"/>
      <c r="J168" s="15"/>
      <c r="K168" s="6"/>
      <c r="L168" s="13">
        <f>+SUM(L170:L172)</f>
        <v>17.970666666666666</v>
      </c>
      <c r="M168" s="9"/>
    </row>
    <row r="169" spans="2:13" ht="12" customHeight="1">
      <c r="B169" s="5"/>
      <c r="C169" s="6"/>
      <c r="D169" s="6"/>
      <c r="E169" s="6"/>
      <c r="F169" s="6"/>
      <c r="G169" s="12"/>
      <c r="H169" s="14"/>
      <c r="I169" s="14"/>
      <c r="J169" s="15"/>
      <c r="K169" s="6"/>
      <c r="L169" s="6"/>
      <c r="M169" s="9"/>
    </row>
    <row r="170" spans="2:13" ht="12" customHeight="1">
      <c r="B170" s="5"/>
      <c r="C170" s="6"/>
      <c r="D170" s="6" t="s">
        <v>24</v>
      </c>
      <c r="E170" s="6"/>
      <c r="F170" s="6"/>
      <c r="G170" s="12" t="s">
        <v>21</v>
      </c>
      <c r="H170" s="15">
        <v>1</v>
      </c>
      <c r="I170" s="14">
        <f>+H170*8/F149</f>
        <v>0.13333333333333333</v>
      </c>
      <c r="J170" s="15">
        <v>14.42</v>
      </c>
      <c r="K170" s="6"/>
      <c r="L170" s="16">
        <f>+I170*J170</f>
        <v>1.9226666666666665</v>
      </c>
      <c r="M170" s="9"/>
    </row>
    <row r="171" spans="2:13" ht="12" customHeight="1">
      <c r="B171" s="5"/>
      <c r="C171" s="6"/>
      <c r="D171" s="6" t="s">
        <v>20</v>
      </c>
      <c r="E171" s="6"/>
      <c r="F171" s="6"/>
      <c r="G171" s="12" t="s">
        <v>21</v>
      </c>
      <c r="H171" s="15">
        <v>6</v>
      </c>
      <c r="I171" s="14">
        <f>+H171*8/F149</f>
        <v>0.8</v>
      </c>
      <c r="J171" s="15">
        <v>11.09</v>
      </c>
      <c r="K171" s="6"/>
      <c r="L171" s="16">
        <f>+I171*J171</f>
        <v>8.872</v>
      </c>
      <c r="M171" s="9"/>
    </row>
    <row r="172" spans="2:13" ht="12" customHeight="1">
      <c r="B172" s="5"/>
      <c r="C172" s="6"/>
      <c r="D172" s="6" t="s">
        <v>43</v>
      </c>
      <c r="E172" s="6"/>
      <c r="F172" s="6"/>
      <c r="G172" s="12" t="s">
        <v>21</v>
      </c>
      <c r="H172" s="15">
        <v>6</v>
      </c>
      <c r="I172" s="14">
        <f>+H172*8/F149</f>
        <v>0.8</v>
      </c>
      <c r="J172" s="15">
        <v>8.97</v>
      </c>
      <c r="K172" s="6"/>
      <c r="L172" s="16">
        <f>+I172*J172</f>
        <v>7.176000000000001</v>
      </c>
      <c r="M172" s="9"/>
    </row>
    <row r="173" spans="2:13" ht="12" customHeight="1">
      <c r="B173" s="5"/>
      <c r="C173" s="6"/>
      <c r="D173" s="6"/>
      <c r="E173" s="6"/>
      <c r="F173" s="6"/>
      <c r="G173" s="12"/>
      <c r="H173" s="15"/>
      <c r="I173" s="14"/>
      <c r="J173" s="15"/>
      <c r="K173" s="6"/>
      <c r="L173" s="16"/>
      <c r="M173" s="9"/>
    </row>
    <row r="174" spans="2:13" ht="12" customHeight="1">
      <c r="B174" s="5"/>
      <c r="C174" s="6" t="s">
        <v>22</v>
      </c>
      <c r="D174" s="6"/>
      <c r="E174" s="6"/>
      <c r="F174" s="6"/>
      <c r="G174" s="12"/>
      <c r="H174" s="14"/>
      <c r="I174" s="14"/>
      <c r="J174" s="15"/>
      <c r="K174" s="6"/>
      <c r="L174" s="13">
        <f>+SUM(L176)</f>
        <v>0.8985333333333333</v>
      </c>
      <c r="M174" s="9"/>
    </row>
    <row r="175" spans="2:13" ht="12" customHeight="1">
      <c r="B175" s="5"/>
      <c r="C175" s="6"/>
      <c r="D175" s="6"/>
      <c r="E175" s="6"/>
      <c r="F175" s="6"/>
      <c r="G175" s="12"/>
      <c r="H175" s="14"/>
      <c r="I175" s="14"/>
      <c r="J175" s="15"/>
      <c r="K175" s="6"/>
      <c r="L175" s="6"/>
      <c r="M175" s="9"/>
    </row>
    <row r="176" spans="2:13" ht="12" customHeight="1">
      <c r="B176" s="5"/>
      <c r="C176" s="6"/>
      <c r="D176" s="6" t="s">
        <v>22</v>
      </c>
      <c r="E176" s="6"/>
      <c r="F176" s="6"/>
      <c r="G176" s="12" t="s">
        <v>6</v>
      </c>
      <c r="H176" s="14"/>
      <c r="I176" s="14">
        <v>5</v>
      </c>
      <c r="J176" s="15">
        <f>+L168</f>
        <v>17.970666666666666</v>
      </c>
      <c r="K176" s="6"/>
      <c r="L176" s="16">
        <f>+J176*I176/100</f>
        <v>0.8985333333333333</v>
      </c>
      <c r="M176" s="9"/>
    </row>
    <row r="177" spans="2:13" ht="12" customHeight="1">
      <c r="B177" s="5"/>
      <c r="C177" s="6"/>
      <c r="D177" s="6"/>
      <c r="E177" s="6"/>
      <c r="F177" s="6"/>
      <c r="G177" s="6"/>
      <c r="H177" s="14"/>
      <c r="I177" s="14"/>
      <c r="J177" s="12"/>
      <c r="K177" s="6"/>
      <c r="L177" s="6"/>
      <c r="M177" s="9"/>
    </row>
    <row r="178" spans="2:13" ht="12" customHeight="1">
      <c r="B178" s="5"/>
      <c r="C178" s="11" t="s">
        <v>23</v>
      </c>
      <c r="D178" s="6"/>
      <c r="E178" s="6"/>
      <c r="F178" s="6"/>
      <c r="G178" s="6"/>
      <c r="H178" s="12"/>
      <c r="I178" s="12"/>
      <c r="J178" s="12"/>
      <c r="K178" s="6"/>
      <c r="L178" s="13">
        <f>+L156+L168+L174+L160</f>
        <v>34.43922333333333</v>
      </c>
      <c r="M178" s="9"/>
    </row>
    <row r="179" spans="2:13" ht="12" customHeight="1" thickBot="1">
      <c r="B179" s="18"/>
      <c r="C179" s="19"/>
      <c r="D179" s="19"/>
      <c r="E179" s="19"/>
      <c r="F179" s="19"/>
      <c r="G179" s="19"/>
      <c r="H179" s="20"/>
      <c r="I179" s="20"/>
      <c r="J179" s="20"/>
      <c r="K179" s="19"/>
      <c r="L179" s="21"/>
      <c r="M179" s="22"/>
    </row>
    <row r="181" ht="12" customHeight="1" thickBot="1"/>
    <row r="182" spans="2:13" ht="12" customHeight="1"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4"/>
    </row>
    <row r="183" spans="2:13" ht="12" customHeight="1">
      <c r="B183" s="5"/>
      <c r="C183" s="6" t="s">
        <v>7</v>
      </c>
      <c r="D183" s="6"/>
      <c r="E183" s="7" t="s">
        <v>8</v>
      </c>
      <c r="F183" s="8" t="s">
        <v>80</v>
      </c>
      <c r="G183" s="6"/>
      <c r="H183" s="6"/>
      <c r="I183" s="6"/>
      <c r="J183" s="6"/>
      <c r="K183" s="6"/>
      <c r="L183" s="6"/>
      <c r="M183" s="9"/>
    </row>
    <row r="184" spans="2:13" ht="12" customHeight="1">
      <c r="B184" s="5"/>
      <c r="C184" s="6" t="s">
        <v>9</v>
      </c>
      <c r="D184" s="6"/>
      <c r="E184" s="7" t="s">
        <v>8</v>
      </c>
      <c r="F184" s="10"/>
      <c r="G184" s="6"/>
      <c r="H184" s="6"/>
      <c r="I184" s="6"/>
      <c r="J184" s="6"/>
      <c r="K184" s="6"/>
      <c r="L184" s="6"/>
      <c r="M184" s="9"/>
    </row>
    <row r="185" spans="2:13" ht="12" customHeight="1">
      <c r="B185" s="5"/>
      <c r="C185" s="6" t="s">
        <v>10</v>
      </c>
      <c r="D185" s="6"/>
      <c r="E185" s="7" t="s">
        <v>8</v>
      </c>
      <c r="F185" s="6" t="s">
        <v>0</v>
      </c>
      <c r="G185" s="6"/>
      <c r="H185" s="6"/>
      <c r="I185" s="6"/>
      <c r="J185" s="6"/>
      <c r="K185" s="6"/>
      <c r="L185" s="6"/>
      <c r="M185" s="9"/>
    </row>
    <row r="186" spans="2:13" ht="12" customHeight="1">
      <c r="B186" s="5"/>
      <c r="C186" s="6" t="s">
        <v>11</v>
      </c>
      <c r="D186" s="6"/>
      <c r="E186" s="7" t="s">
        <v>8</v>
      </c>
      <c r="F186" s="11" t="s">
        <v>335</v>
      </c>
      <c r="G186" s="6"/>
      <c r="H186" s="6"/>
      <c r="I186" s="6"/>
      <c r="J186" s="6"/>
      <c r="K186" s="6"/>
      <c r="L186" s="6"/>
      <c r="M186" s="9"/>
    </row>
    <row r="187" spans="2:13" ht="12" customHeight="1"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9"/>
    </row>
    <row r="188" spans="2:13" ht="12" customHeight="1">
      <c r="B188" s="5"/>
      <c r="C188" s="59" t="s">
        <v>12</v>
      </c>
      <c r="D188" s="59" t="s">
        <v>13</v>
      </c>
      <c r="E188" s="59"/>
      <c r="F188" s="59"/>
      <c r="G188" s="59" t="s">
        <v>5</v>
      </c>
      <c r="H188" s="59" t="s">
        <v>14</v>
      </c>
      <c r="I188" s="59" t="s">
        <v>15</v>
      </c>
      <c r="J188" s="12" t="s">
        <v>16</v>
      </c>
      <c r="K188" s="6"/>
      <c r="L188" s="12" t="s">
        <v>17</v>
      </c>
      <c r="M188" s="9"/>
    </row>
    <row r="189" spans="2:13" ht="12" customHeight="1">
      <c r="B189" s="5"/>
      <c r="C189" s="59"/>
      <c r="D189" s="59"/>
      <c r="E189" s="59"/>
      <c r="F189" s="59"/>
      <c r="G189" s="59"/>
      <c r="H189" s="59"/>
      <c r="I189" s="59"/>
      <c r="J189" s="12" t="s">
        <v>18</v>
      </c>
      <c r="K189" s="12"/>
      <c r="L189" s="12" t="s">
        <v>18</v>
      </c>
      <c r="M189" s="9"/>
    </row>
    <row r="190" spans="2:13" ht="12" customHeight="1">
      <c r="B190" s="5"/>
      <c r="C190" s="25"/>
      <c r="D190" s="26"/>
      <c r="E190" s="6"/>
      <c r="F190" s="6"/>
      <c r="G190" s="12"/>
      <c r="H190" s="14"/>
      <c r="I190" s="14"/>
      <c r="J190" s="15"/>
      <c r="K190" s="6"/>
      <c r="L190" s="16"/>
      <c r="M190" s="9"/>
    </row>
    <row r="191" spans="2:13" ht="12" customHeight="1">
      <c r="B191" s="5"/>
      <c r="C191" s="6" t="s">
        <v>58</v>
      </c>
      <c r="D191" s="6"/>
      <c r="E191" s="6"/>
      <c r="F191" s="6"/>
      <c r="G191" s="12"/>
      <c r="H191" s="14"/>
      <c r="I191" s="14"/>
      <c r="J191" s="15"/>
      <c r="K191" s="6"/>
      <c r="L191" s="13">
        <f>+SUM(L193:L197)</f>
        <v>186.90439299999997</v>
      </c>
      <c r="M191" s="9"/>
    </row>
    <row r="192" spans="2:13" ht="12" customHeight="1">
      <c r="B192" s="5"/>
      <c r="C192" s="6"/>
      <c r="D192" s="6"/>
      <c r="E192" s="6"/>
      <c r="F192" s="6"/>
      <c r="G192" s="12"/>
      <c r="H192" s="14"/>
      <c r="I192" s="14"/>
      <c r="J192" s="15"/>
      <c r="K192" s="6"/>
      <c r="L192" s="6"/>
      <c r="M192" s="9"/>
    </row>
    <row r="193" spans="2:13" ht="12" customHeight="1">
      <c r="B193" s="5"/>
      <c r="C193" s="26" t="s">
        <v>326</v>
      </c>
      <c r="D193" s="26" t="s">
        <v>328</v>
      </c>
      <c r="G193" s="26" t="s">
        <v>169</v>
      </c>
      <c r="H193" s="27"/>
      <c r="I193" s="28">
        <v>0.3</v>
      </c>
      <c r="J193" s="29">
        <v>42.2481</v>
      </c>
      <c r="K193" s="30"/>
      <c r="L193" s="31">
        <f>+J193*I193</f>
        <v>12.67443</v>
      </c>
      <c r="M193" s="9"/>
    </row>
    <row r="194" spans="2:13" ht="12" customHeight="1">
      <c r="B194" s="5"/>
      <c r="C194" s="26" t="s">
        <v>103</v>
      </c>
      <c r="D194" s="26" t="s">
        <v>286</v>
      </c>
      <c r="G194" s="26" t="s">
        <v>169</v>
      </c>
      <c r="H194" s="27"/>
      <c r="I194" s="28">
        <v>0.75</v>
      </c>
      <c r="J194" s="29">
        <v>208.2599</v>
      </c>
      <c r="K194" s="30"/>
      <c r="L194" s="31">
        <f>+J194*I194</f>
        <v>156.19492499999998</v>
      </c>
      <c r="M194" s="9"/>
    </row>
    <row r="195" spans="2:13" ht="12" customHeight="1">
      <c r="B195" s="5"/>
      <c r="C195" s="26" t="s">
        <v>104</v>
      </c>
      <c r="D195" s="26" t="s">
        <v>298</v>
      </c>
      <c r="G195" s="26" t="s">
        <v>170</v>
      </c>
      <c r="H195" s="27"/>
      <c r="I195" s="28">
        <v>0.3</v>
      </c>
      <c r="J195" s="29">
        <v>2.5354</v>
      </c>
      <c r="K195" s="30"/>
      <c r="L195" s="31">
        <f>+J195*I195</f>
        <v>0.76062</v>
      </c>
      <c r="M195" s="9"/>
    </row>
    <row r="196" spans="2:13" ht="12" customHeight="1">
      <c r="B196" s="5"/>
      <c r="C196" s="26" t="s">
        <v>105</v>
      </c>
      <c r="D196" s="26" t="s">
        <v>299</v>
      </c>
      <c r="G196" s="26" t="s">
        <v>170</v>
      </c>
      <c r="H196" s="27"/>
      <c r="I196" s="28">
        <v>2.87</v>
      </c>
      <c r="J196" s="29">
        <v>0.9464</v>
      </c>
      <c r="K196" s="30"/>
      <c r="L196" s="31">
        <f>+J196*I196</f>
        <v>2.716168</v>
      </c>
      <c r="M196" s="9"/>
    </row>
    <row r="197" spans="2:13" ht="12" customHeight="1">
      <c r="B197" s="5"/>
      <c r="C197" s="26" t="s">
        <v>289</v>
      </c>
      <c r="D197" s="26" t="s">
        <v>290</v>
      </c>
      <c r="G197" s="26" t="s">
        <v>169</v>
      </c>
      <c r="H197" s="27"/>
      <c r="I197" s="28">
        <v>0.75</v>
      </c>
      <c r="J197" s="29">
        <v>19.411</v>
      </c>
      <c r="K197" s="30"/>
      <c r="L197" s="31">
        <f>+J197*I197</f>
        <v>14.558250000000001</v>
      </c>
      <c r="M197" s="9"/>
    </row>
    <row r="198" spans="2:13" ht="12" customHeight="1">
      <c r="B198" s="5"/>
      <c r="C198" s="6"/>
      <c r="D198" s="6"/>
      <c r="E198" s="6"/>
      <c r="F198" s="6"/>
      <c r="G198" s="6"/>
      <c r="H198" s="14"/>
      <c r="I198" s="14"/>
      <c r="J198" s="12"/>
      <c r="K198" s="6"/>
      <c r="L198" s="6"/>
      <c r="M198" s="9"/>
    </row>
    <row r="199" spans="2:13" ht="12" customHeight="1">
      <c r="B199" s="5"/>
      <c r="C199" s="11" t="s">
        <v>23</v>
      </c>
      <c r="D199" s="6"/>
      <c r="E199" s="6"/>
      <c r="F199" s="6"/>
      <c r="G199" s="6"/>
      <c r="H199" s="12"/>
      <c r="I199" s="12"/>
      <c r="J199" s="12"/>
      <c r="K199" s="6"/>
      <c r="L199" s="13">
        <f>+L191</f>
        <v>186.90439299999997</v>
      </c>
      <c r="M199" s="9"/>
    </row>
    <row r="200" spans="2:13" ht="12" customHeight="1" thickBot="1">
      <c r="B200" s="18"/>
      <c r="C200" s="19"/>
      <c r="D200" s="19"/>
      <c r="E200" s="19"/>
      <c r="F200" s="19"/>
      <c r="G200" s="19"/>
      <c r="H200" s="20"/>
      <c r="I200" s="20"/>
      <c r="J200" s="20"/>
      <c r="K200" s="19"/>
      <c r="L200" s="21"/>
      <c r="M200" s="22"/>
    </row>
    <row r="202" ht="12" customHeight="1" thickBot="1"/>
    <row r="203" spans="2:13" ht="12" customHeight="1"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4"/>
    </row>
    <row r="204" spans="2:13" ht="12" customHeight="1">
      <c r="B204" s="5"/>
      <c r="C204" s="6" t="s">
        <v>7</v>
      </c>
      <c r="D204" s="6"/>
      <c r="E204" s="7" t="s">
        <v>8</v>
      </c>
      <c r="F204" s="8" t="s">
        <v>81</v>
      </c>
      <c r="G204" s="6"/>
      <c r="H204" s="6"/>
      <c r="I204" s="6"/>
      <c r="J204" s="6"/>
      <c r="K204" s="6"/>
      <c r="L204" s="6"/>
      <c r="M204" s="9"/>
    </row>
    <row r="205" spans="2:13" ht="12" customHeight="1">
      <c r="B205" s="5"/>
      <c r="C205" s="6" t="s">
        <v>9</v>
      </c>
      <c r="D205" s="6"/>
      <c r="E205" s="7" t="s">
        <v>8</v>
      </c>
      <c r="F205" s="10"/>
      <c r="G205" s="6"/>
      <c r="H205" s="6"/>
      <c r="I205" s="6"/>
      <c r="J205" s="6"/>
      <c r="K205" s="6"/>
      <c r="L205" s="6"/>
      <c r="M205" s="9"/>
    </row>
    <row r="206" spans="2:13" ht="12" customHeight="1">
      <c r="B206" s="5"/>
      <c r="C206" s="6" t="s">
        <v>10</v>
      </c>
      <c r="D206" s="6"/>
      <c r="E206" s="7" t="s">
        <v>8</v>
      </c>
      <c r="F206" s="6" t="s">
        <v>2</v>
      </c>
      <c r="G206" s="6"/>
      <c r="H206" s="6"/>
      <c r="I206" s="6"/>
      <c r="J206" s="6"/>
      <c r="K206" s="6"/>
      <c r="L206" s="6"/>
      <c r="M206" s="9"/>
    </row>
    <row r="207" spans="2:13" ht="12" customHeight="1">
      <c r="B207" s="5"/>
      <c r="C207" s="6" t="s">
        <v>11</v>
      </c>
      <c r="D207" s="6"/>
      <c r="E207" s="7" t="s">
        <v>8</v>
      </c>
      <c r="F207" s="11" t="s">
        <v>89</v>
      </c>
      <c r="G207" s="6"/>
      <c r="H207" s="6"/>
      <c r="I207" s="6"/>
      <c r="J207" s="6"/>
      <c r="K207" s="6"/>
      <c r="L207" s="6"/>
      <c r="M207" s="9"/>
    </row>
    <row r="208" spans="2:13" ht="12" customHeight="1"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9"/>
    </row>
    <row r="209" spans="2:13" ht="12" customHeight="1">
      <c r="B209" s="5"/>
      <c r="C209" s="59" t="s">
        <v>12</v>
      </c>
      <c r="D209" s="59" t="s">
        <v>13</v>
      </c>
      <c r="E209" s="59"/>
      <c r="F209" s="59"/>
      <c r="G209" s="59" t="s">
        <v>5</v>
      </c>
      <c r="H209" s="59" t="s">
        <v>14</v>
      </c>
      <c r="I209" s="59" t="s">
        <v>15</v>
      </c>
      <c r="J209" s="12" t="s">
        <v>16</v>
      </c>
      <c r="K209" s="6"/>
      <c r="L209" s="12" t="s">
        <v>17</v>
      </c>
      <c r="M209" s="9"/>
    </row>
    <row r="210" spans="2:13" ht="12" customHeight="1">
      <c r="B210" s="5"/>
      <c r="C210" s="59"/>
      <c r="D210" s="59"/>
      <c r="E210" s="59"/>
      <c r="F210" s="59"/>
      <c r="G210" s="59"/>
      <c r="H210" s="59"/>
      <c r="I210" s="59"/>
      <c r="J210" s="12" t="s">
        <v>18</v>
      </c>
      <c r="K210" s="12"/>
      <c r="L210" s="12" t="s">
        <v>18</v>
      </c>
      <c r="M210" s="9"/>
    </row>
    <row r="211" spans="2:13" ht="12" customHeight="1"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9"/>
    </row>
    <row r="212" spans="2:13" ht="12" customHeight="1">
      <c r="B212" s="5"/>
      <c r="C212" s="6" t="s">
        <v>58</v>
      </c>
      <c r="D212" s="6"/>
      <c r="E212" s="6"/>
      <c r="F212" s="6"/>
      <c r="G212" s="6"/>
      <c r="H212" s="6"/>
      <c r="I212" s="6"/>
      <c r="J212" s="6"/>
      <c r="K212" s="6"/>
      <c r="L212" s="13">
        <f>+SUM(L214:L219)</f>
        <v>77.034156</v>
      </c>
      <c r="M212" s="9"/>
    </row>
    <row r="213" spans="2:13" ht="12" customHeight="1"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9"/>
    </row>
    <row r="214" spans="2:13" ht="12" customHeight="1">
      <c r="B214" s="5"/>
      <c r="C214" s="23" t="s">
        <v>83</v>
      </c>
      <c r="D214" s="6" t="s">
        <v>90</v>
      </c>
      <c r="E214" s="6"/>
      <c r="F214" s="6"/>
      <c r="G214" s="12" t="s">
        <v>0</v>
      </c>
      <c r="H214" s="14"/>
      <c r="I214" s="14">
        <v>0.1</v>
      </c>
      <c r="J214" s="15">
        <v>26.73</v>
      </c>
      <c r="K214" s="6"/>
      <c r="L214" s="16">
        <f aca="true" t="shared" si="0" ref="L214:L219">+J214*I214</f>
        <v>2.673</v>
      </c>
      <c r="M214" s="9"/>
    </row>
    <row r="215" spans="2:13" ht="12" customHeight="1">
      <c r="B215" s="5"/>
      <c r="C215" s="23" t="s">
        <v>84</v>
      </c>
      <c r="D215" s="6" t="s">
        <v>95</v>
      </c>
      <c r="E215" s="6"/>
      <c r="F215" s="6"/>
      <c r="G215" s="12" t="s">
        <v>0</v>
      </c>
      <c r="H215" s="14"/>
      <c r="I215" s="14">
        <v>0.05</v>
      </c>
      <c r="J215" s="15">
        <v>22.53</v>
      </c>
      <c r="K215" s="6"/>
      <c r="L215" s="16">
        <f t="shared" si="0"/>
        <v>1.1265</v>
      </c>
      <c r="M215" s="9"/>
    </row>
    <row r="216" spans="2:13" ht="12" customHeight="1">
      <c r="B216" s="5"/>
      <c r="C216" s="23" t="s">
        <v>85</v>
      </c>
      <c r="D216" s="6" t="s">
        <v>91</v>
      </c>
      <c r="E216" s="6"/>
      <c r="F216" s="6"/>
      <c r="G216" s="12" t="s">
        <v>2</v>
      </c>
      <c r="H216" s="14"/>
      <c r="I216" s="14">
        <v>0.552</v>
      </c>
      <c r="J216" s="15">
        <v>6.35</v>
      </c>
      <c r="K216" s="6"/>
      <c r="L216" s="16">
        <f t="shared" si="0"/>
        <v>3.5052000000000003</v>
      </c>
      <c r="M216" s="9"/>
    </row>
    <row r="217" spans="2:13" ht="12" customHeight="1">
      <c r="B217" s="5"/>
      <c r="C217" s="23" t="s">
        <v>86</v>
      </c>
      <c r="D217" s="6" t="s">
        <v>92</v>
      </c>
      <c r="E217" s="6"/>
      <c r="F217" s="6"/>
      <c r="G217" s="12" t="s">
        <v>1</v>
      </c>
      <c r="H217" s="14"/>
      <c r="I217" s="14">
        <v>1.9312</v>
      </c>
      <c r="J217" s="15">
        <v>2.51</v>
      </c>
      <c r="K217" s="6"/>
      <c r="L217" s="16">
        <f t="shared" si="0"/>
        <v>4.847312</v>
      </c>
      <c r="M217" s="9"/>
    </row>
    <row r="218" spans="2:13" ht="12" customHeight="1">
      <c r="B218" s="5"/>
      <c r="C218" s="23" t="s">
        <v>87</v>
      </c>
      <c r="D218" s="24" t="s">
        <v>93</v>
      </c>
      <c r="E218" s="6"/>
      <c r="F218" s="6"/>
      <c r="G218" s="12" t="s">
        <v>0</v>
      </c>
      <c r="H218" s="14"/>
      <c r="I218" s="14">
        <v>0.17</v>
      </c>
      <c r="J218" s="15">
        <v>327.68</v>
      </c>
      <c r="K218" s="6"/>
      <c r="L218" s="16">
        <f t="shared" si="0"/>
        <v>55.705600000000004</v>
      </c>
      <c r="M218" s="9"/>
    </row>
    <row r="219" spans="2:13" ht="12" customHeight="1">
      <c r="B219" s="5"/>
      <c r="C219" s="23" t="s">
        <v>88</v>
      </c>
      <c r="D219" s="24" t="s">
        <v>94</v>
      </c>
      <c r="E219" s="6"/>
      <c r="F219" s="6"/>
      <c r="G219" s="12" t="s">
        <v>1</v>
      </c>
      <c r="H219" s="14"/>
      <c r="I219" s="14">
        <v>0.3354</v>
      </c>
      <c r="J219" s="15">
        <v>27.36</v>
      </c>
      <c r="K219" s="6"/>
      <c r="L219" s="16">
        <f t="shared" si="0"/>
        <v>9.176544</v>
      </c>
      <c r="M219" s="9"/>
    </row>
    <row r="220" spans="2:13" ht="12" customHeight="1">
      <c r="B220" s="5"/>
      <c r="C220" s="6"/>
      <c r="D220" s="6"/>
      <c r="E220" s="6"/>
      <c r="F220" s="6"/>
      <c r="G220" s="6"/>
      <c r="H220" s="14"/>
      <c r="I220" s="14"/>
      <c r="J220" s="12"/>
      <c r="K220" s="6"/>
      <c r="L220" s="6"/>
      <c r="M220" s="9"/>
    </row>
    <row r="221" spans="2:13" ht="12" customHeight="1">
      <c r="B221" s="5"/>
      <c r="C221" s="11" t="s">
        <v>23</v>
      </c>
      <c r="D221" s="6"/>
      <c r="E221" s="6"/>
      <c r="F221" s="6"/>
      <c r="G221" s="6"/>
      <c r="H221" s="12"/>
      <c r="I221" s="12"/>
      <c r="J221" s="12"/>
      <c r="K221" s="6"/>
      <c r="L221" s="13">
        <f>+L212</f>
        <v>77.034156</v>
      </c>
      <c r="M221" s="9"/>
    </row>
    <row r="222" spans="2:13" ht="12" customHeight="1" thickBot="1">
      <c r="B222" s="18"/>
      <c r="C222" s="19"/>
      <c r="D222" s="19"/>
      <c r="E222" s="19"/>
      <c r="F222" s="19"/>
      <c r="G222" s="19"/>
      <c r="H222" s="20"/>
      <c r="I222" s="20"/>
      <c r="J222" s="20"/>
      <c r="K222" s="19"/>
      <c r="L222" s="21"/>
      <c r="M222" s="22"/>
    </row>
    <row r="224" ht="12" customHeight="1" thickBot="1"/>
    <row r="225" spans="2:13" ht="12" customHeight="1"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4"/>
    </row>
    <row r="226" spans="2:13" ht="12" customHeight="1">
      <c r="B226" s="5"/>
      <c r="C226" s="6" t="s">
        <v>7</v>
      </c>
      <c r="D226" s="6"/>
      <c r="E226" s="7" t="s">
        <v>8</v>
      </c>
      <c r="F226" s="8" t="s">
        <v>82</v>
      </c>
      <c r="G226" s="6"/>
      <c r="H226" s="6"/>
      <c r="I226" s="6"/>
      <c r="J226" s="6"/>
      <c r="K226" s="6"/>
      <c r="L226" s="6"/>
      <c r="M226" s="9"/>
    </row>
    <row r="227" spans="2:13" ht="12" customHeight="1">
      <c r="B227" s="5"/>
      <c r="C227" s="6" t="s">
        <v>9</v>
      </c>
      <c r="D227" s="6"/>
      <c r="E227" s="7" t="s">
        <v>8</v>
      </c>
      <c r="F227" s="10">
        <v>30</v>
      </c>
      <c r="G227" s="6" t="s">
        <v>110</v>
      </c>
      <c r="H227" s="6"/>
      <c r="I227" s="6"/>
      <c r="J227" s="6"/>
      <c r="K227" s="6"/>
      <c r="L227" s="6"/>
      <c r="M227" s="9"/>
    </row>
    <row r="228" spans="2:13" ht="12" customHeight="1">
      <c r="B228" s="5"/>
      <c r="C228" s="6" t="s">
        <v>10</v>
      </c>
      <c r="D228" s="6"/>
      <c r="E228" s="7" t="s">
        <v>8</v>
      </c>
      <c r="F228" s="6" t="s">
        <v>2</v>
      </c>
      <c r="G228" s="6"/>
      <c r="H228" s="6"/>
      <c r="I228" s="6"/>
      <c r="J228" s="6"/>
      <c r="K228" s="6"/>
      <c r="L228" s="6"/>
      <c r="M228" s="9"/>
    </row>
    <row r="229" spans="2:13" ht="12" customHeight="1">
      <c r="B229" s="5"/>
      <c r="C229" s="6" t="s">
        <v>11</v>
      </c>
      <c r="D229" s="6"/>
      <c r="E229" s="7" t="s">
        <v>8</v>
      </c>
      <c r="F229" s="11" t="s">
        <v>121</v>
      </c>
      <c r="G229" s="6"/>
      <c r="H229" s="6"/>
      <c r="I229" s="6"/>
      <c r="J229" s="6"/>
      <c r="K229" s="6"/>
      <c r="L229" s="6"/>
      <c r="M229" s="9"/>
    </row>
    <row r="230" spans="2:13" ht="12" customHeight="1"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9"/>
    </row>
    <row r="231" spans="2:13" ht="12" customHeight="1">
      <c r="B231" s="5"/>
      <c r="C231" s="59" t="s">
        <v>12</v>
      </c>
      <c r="D231" s="59" t="s">
        <v>13</v>
      </c>
      <c r="E231" s="59"/>
      <c r="F231" s="59"/>
      <c r="G231" s="59" t="s">
        <v>5</v>
      </c>
      <c r="H231" s="59" t="s">
        <v>14</v>
      </c>
      <c r="I231" s="59" t="s">
        <v>15</v>
      </c>
      <c r="J231" s="12" t="s">
        <v>16</v>
      </c>
      <c r="K231" s="6"/>
      <c r="L231" s="12" t="s">
        <v>17</v>
      </c>
      <c r="M231" s="9"/>
    </row>
    <row r="232" spans="2:13" ht="12" customHeight="1">
      <c r="B232" s="5"/>
      <c r="C232" s="59"/>
      <c r="D232" s="59"/>
      <c r="E232" s="59"/>
      <c r="F232" s="59"/>
      <c r="G232" s="59"/>
      <c r="H232" s="59"/>
      <c r="I232" s="59"/>
      <c r="J232" s="12" t="s">
        <v>18</v>
      </c>
      <c r="K232" s="12"/>
      <c r="L232" s="12" t="s">
        <v>18</v>
      </c>
      <c r="M232" s="9"/>
    </row>
    <row r="233" spans="2:13" ht="12" customHeight="1"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9"/>
    </row>
    <row r="234" spans="2:13" ht="12" customHeight="1">
      <c r="B234" s="5"/>
      <c r="C234" s="6" t="s">
        <v>33</v>
      </c>
      <c r="D234" s="6"/>
      <c r="E234" s="6"/>
      <c r="F234" s="6"/>
      <c r="G234" s="6"/>
      <c r="H234" s="6"/>
      <c r="I234" s="6"/>
      <c r="J234" s="6"/>
      <c r="K234" s="6"/>
      <c r="L234" s="13">
        <f>+SUM(L236:L236)</f>
        <v>2.341333333333333</v>
      </c>
      <c r="M234" s="9"/>
    </row>
    <row r="235" spans="2:13" ht="12" customHeight="1"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9"/>
    </row>
    <row r="236" spans="2:13" ht="12" customHeight="1">
      <c r="B236" s="5"/>
      <c r="C236" s="6"/>
      <c r="D236" s="6" t="s">
        <v>69</v>
      </c>
      <c r="E236" s="6"/>
      <c r="F236" s="6"/>
      <c r="G236" s="12" t="s">
        <v>38</v>
      </c>
      <c r="H236" s="15">
        <v>1</v>
      </c>
      <c r="I236" s="14">
        <f>+H236*8/F227</f>
        <v>0.26666666666666666</v>
      </c>
      <c r="J236" s="15">
        <v>8.78</v>
      </c>
      <c r="K236" s="6"/>
      <c r="L236" s="16">
        <f>+J236*I236</f>
        <v>2.341333333333333</v>
      </c>
      <c r="M236" s="9"/>
    </row>
    <row r="237" spans="2:13" ht="12" customHeight="1">
      <c r="B237" s="5"/>
      <c r="C237" s="6"/>
      <c r="D237" s="6"/>
      <c r="E237" s="6"/>
      <c r="F237" s="6"/>
      <c r="G237" s="12"/>
      <c r="H237" s="14"/>
      <c r="I237" s="14"/>
      <c r="J237" s="15"/>
      <c r="K237" s="6"/>
      <c r="L237" s="16"/>
      <c r="M237" s="9"/>
    </row>
    <row r="238" spans="2:13" ht="12" customHeight="1">
      <c r="B238" s="5"/>
      <c r="C238" s="6" t="s">
        <v>58</v>
      </c>
      <c r="D238" s="6"/>
      <c r="E238" s="6"/>
      <c r="F238" s="6"/>
      <c r="G238" s="12"/>
      <c r="H238" s="14"/>
      <c r="I238" s="14"/>
      <c r="J238" s="15"/>
      <c r="K238" s="6"/>
      <c r="L238" s="13">
        <f>+SUM(L240:L246)</f>
        <v>48.74049999999999</v>
      </c>
      <c r="M238" s="9"/>
    </row>
    <row r="239" spans="2:13" ht="12" customHeight="1">
      <c r="B239" s="5"/>
      <c r="C239" s="6"/>
      <c r="D239" s="6"/>
      <c r="E239" s="6"/>
      <c r="F239" s="6"/>
      <c r="G239" s="12"/>
      <c r="H239" s="14"/>
      <c r="I239" s="14"/>
      <c r="J239" s="15"/>
      <c r="K239" s="6"/>
      <c r="L239" s="16"/>
      <c r="M239" s="9"/>
    </row>
    <row r="240" spans="2:13" ht="12" customHeight="1">
      <c r="B240" s="5"/>
      <c r="C240" s="23" t="s">
        <v>96</v>
      </c>
      <c r="D240" s="6" t="s">
        <v>111</v>
      </c>
      <c r="E240" s="6"/>
      <c r="F240" s="6"/>
      <c r="G240" s="12" t="s">
        <v>0</v>
      </c>
      <c r="H240" s="14"/>
      <c r="I240" s="14">
        <v>0.6</v>
      </c>
      <c r="J240" s="15">
        <v>16.15</v>
      </c>
      <c r="K240" s="6"/>
      <c r="L240" s="16">
        <f>+J240*I240</f>
        <v>9.69</v>
      </c>
      <c r="M240" s="9"/>
    </row>
    <row r="241" spans="2:13" ht="12" customHeight="1">
      <c r="B241" s="5"/>
      <c r="C241" s="23" t="s">
        <v>97</v>
      </c>
      <c r="D241" s="6" t="s">
        <v>112</v>
      </c>
      <c r="E241" s="6"/>
      <c r="F241" s="6"/>
      <c r="G241" s="12" t="s">
        <v>1</v>
      </c>
      <c r="H241" s="14"/>
      <c r="I241" s="14">
        <v>0.6</v>
      </c>
      <c r="J241" s="15">
        <v>2.65</v>
      </c>
      <c r="K241" s="6"/>
      <c r="L241" s="16">
        <f aca="true" t="shared" si="1" ref="L241:L246">+J241*I241</f>
        <v>1.5899999999999999</v>
      </c>
      <c r="M241" s="9"/>
    </row>
    <row r="242" spans="2:13" ht="12" customHeight="1">
      <c r="B242" s="5"/>
      <c r="C242" s="23" t="s">
        <v>98</v>
      </c>
      <c r="D242" s="6" t="s">
        <v>113</v>
      </c>
      <c r="E242" s="6"/>
      <c r="F242" s="6"/>
      <c r="G242" s="12" t="s">
        <v>0</v>
      </c>
      <c r="H242" s="14"/>
      <c r="I242" s="14">
        <v>0.5</v>
      </c>
      <c r="J242" s="15">
        <v>22.57</v>
      </c>
      <c r="K242" s="6"/>
      <c r="L242" s="16">
        <f t="shared" si="1"/>
        <v>11.285</v>
      </c>
      <c r="M242" s="9"/>
    </row>
    <row r="243" spans="2:13" ht="12" customHeight="1">
      <c r="B243" s="5"/>
      <c r="C243" s="23" t="s">
        <v>99</v>
      </c>
      <c r="D243" s="6" t="s">
        <v>114</v>
      </c>
      <c r="E243" s="6"/>
      <c r="F243" s="6"/>
      <c r="G243" s="12" t="s">
        <v>0</v>
      </c>
      <c r="H243" s="14"/>
      <c r="I243" s="14">
        <v>1.5</v>
      </c>
      <c r="J243" s="15">
        <v>7.49</v>
      </c>
      <c r="K243" s="6"/>
      <c r="L243" s="16">
        <f t="shared" si="1"/>
        <v>11.235</v>
      </c>
      <c r="M243" s="9"/>
    </row>
    <row r="244" spans="2:13" ht="12" customHeight="1">
      <c r="B244" s="5"/>
      <c r="C244" s="23" t="s">
        <v>100</v>
      </c>
      <c r="D244" s="6" t="s">
        <v>115</v>
      </c>
      <c r="E244" s="6"/>
      <c r="F244" s="6"/>
      <c r="G244" s="12" t="s">
        <v>118</v>
      </c>
      <c r="H244" s="14"/>
      <c r="I244" s="14">
        <v>1</v>
      </c>
      <c r="J244" s="15">
        <v>2.37</v>
      </c>
      <c r="K244" s="6"/>
      <c r="L244" s="16">
        <f t="shared" si="1"/>
        <v>2.37</v>
      </c>
      <c r="M244" s="9"/>
    </row>
    <row r="245" spans="2:13" ht="12" customHeight="1">
      <c r="B245" s="5"/>
      <c r="C245" s="23" t="s">
        <v>101</v>
      </c>
      <c r="D245" s="6" t="s">
        <v>116</v>
      </c>
      <c r="E245" s="6"/>
      <c r="F245" s="6"/>
      <c r="G245" s="12" t="s">
        <v>118</v>
      </c>
      <c r="H245" s="14"/>
      <c r="I245" s="14">
        <v>10</v>
      </c>
      <c r="J245" s="15">
        <v>0.83</v>
      </c>
      <c r="K245" s="6"/>
      <c r="L245" s="16">
        <f t="shared" si="1"/>
        <v>8.299999999999999</v>
      </c>
      <c r="M245" s="9"/>
    </row>
    <row r="246" spans="2:13" ht="12" customHeight="1">
      <c r="B246" s="5"/>
      <c r="C246" s="23" t="s">
        <v>102</v>
      </c>
      <c r="D246" s="6" t="s">
        <v>117</v>
      </c>
      <c r="E246" s="6"/>
      <c r="F246" s="6"/>
      <c r="G246" s="12" t="s">
        <v>0</v>
      </c>
      <c r="H246" s="14"/>
      <c r="I246" s="14">
        <v>0.73</v>
      </c>
      <c r="J246" s="15">
        <v>5.85</v>
      </c>
      <c r="K246" s="6"/>
      <c r="L246" s="16">
        <f t="shared" si="1"/>
        <v>4.270499999999999</v>
      </c>
      <c r="M246" s="9"/>
    </row>
    <row r="247" spans="2:13" ht="12" customHeight="1">
      <c r="B247" s="5"/>
      <c r="C247" s="6"/>
      <c r="D247" s="6"/>
      <c r="E247" s="6"/>
      <c r="F247" s="6"/>
      <c r="G247" s="12"/>
      <c r="H247" s="14"/>
      <c r="I247" s="14"/>
      <c r="J247" s="15"/>
      <c r="K247" s="6"/>
      <c r="L247" s="16"/>
      <c r="M247" s="9"/>
    </row>
    <row r="248" spans="2:13" ht="12" customHeight="1">
      <c r="B248" s="5"/>
      <c r="C248" s="6" t="s">
        <v>26</v>
      </c>
      <c r="D248" s="6"/>
      <c r="E248" s="6"/>
      <c r="F248" s="6"/>
      <c r="G248" s="12"/>
      <c r="H248" s="14"/>
      <c r="I248" s="14"/>
      <c r="J248" s="15"/>
      <c r="K248" s="6"/>
      <c r="L248" s="13">
        <f>+SUM(L250:L252)</f>
        <v>47.3925</v>
      </c>
      <c r="M248" s="9"/>
    </row>
    <row r="249" spans="2:13" ht="12" customHeight="1">
      <c r="B249" s="5"/>
      <c r="C249" s="6"/>
      <c r="D249" s="6"/>
      <c r="E249" s="6"/>
      <c r="F249" s="6"/>
      <c r="G249" s="12"/>
      <c r="H249" s="14"/>
      <c r="I249" s="14"/>
      <c r="J249" s="15"/>
      <c r="K249" s="6"/>
      <c r="L249" s="16"/>
      <c r="M249" s="9"/>
    </row>
    <row r="250" spans="2:13" ht="12" customHeight="1">
      <c r="B250" s="5"/>
      <c r="C250" s="23"/>
      <c r="D250" s="24" t="s">
        <v>119</v>
      </c>
      <c r="E250" s="6"/>
      <c r="F250" s="6"/>
      <c r="G250" s="12" t="s">
        <v>1</v>
      </c>
      <c r="H250" s="14"/>
      <c r="I250" s="14">
        <v>3</v>
      </c>
      <c r="J250" s="15">
        <v>4.73</v>
      </c>
      <c r="K250" s="6"/>
      <c r="L250" s="16">
        <f>+J250*I250</f>
        <v>14.190000000000001</v>
      </c>
      <c r="M250" s="9"/>
    </row>
    <row r="251" spans="2:13" ht="12" customHeight="1">
      <c r="B251" s="5"/>
      <c r="C251" s="23"/>
      <c r="D251" s="24" t="s">
        <v>120</v>
      </c>
      <c r="E251" s="6"/>
      <c r="F251" s="6"/>
      <c r="G251" s="12" t="s">
        <v>2</v>
      </c>
      <c r="H251" s="14"/>
      <c r="I251" s="14">
        <v>0.05</v>
      </c>
      <c r="J251" s="15">
        <v>3.6</v>
      </c>
      <c r="K251" s="6"/>
      <c r="L251" s="16">
        <f>+J251*I251</f>
        <v>0.18000000000000002</v>
      </c>
      <c r="M251" s="9"/>
    </row>
    <row r="252" spans="2:13" ht="12" customHeight="1">
      <c r="B252" s="5"/>
      <c r="C252" s="23"/>
      <c r="D252" s="24" t="s">
        <v>122</v>
      </c>
      <c r="E252" s="6"/>
      <c r="F252" s="6"/>
      <c r="G252" s="12" t="s">
        <v>2</v>
      </c>
      <c r="H252" s="14"/>
      <c r="I252" s="14">
        <v>1.05</v>
      </c>
      <c r="J252" s="15">
        <v>31.45</v>
      </c>
      <c r="K252" s="6"/>
      <c r="L252" s="16">
        <f>+J252*I252</f>
        <v>33.0225</v>
      </c>
      <c r="M252" s="9"/>
    </row>
    <row r="253" spans="2:13" ht="12" customHeight="1">
      <c r="B253" s="5"/>
      <c r="C253" s="23"/>
      <c r="D253" s="24"/>
      <c r="E253" s="6"/>
      <c r="F253" s="6"/>
      <c r="G253" s="12"/>
      <c r="H253" s="14"/>
      <c r="I253" s="14"/>
      <c r="J253" s="15"/>
      <c r="K253" s="6"/>
      <c r="L253" s="16"/>
      <c r="M253" s="9"/>
    </row>
    <row r="254" spans="2:13" ht="12" customHeight="1">
      <c r="B254" s="5"/>
      <c r="C254" s="6" t="s">
        <v>57</v>
      </c>
      <c r="D254" s="6"/>
      <c r="E254" s="6"/>
      <c r="F254" s="6"/>
      <c r="G254" s="12"/>
      <c r="H254" s="14"/>
      <c r="I254" s="14"/>
      <c r="J254" s="15"/>
      <c r="K254" s="6"/>
      <c r="L254" s="13">
        <f>+SUM(L256:L257)</f>
        <v>27.765333333333334</v>
      </c>
      <c r="M254" s="9"/>
    </row>
    <row r="255" spans="2:13" ht="12" customHeight="1">
      <c r="B255" s="5"/>
      <c r="C255" s="6"/>
      <c r="D255" s="6"/>
      <c r="E255" s="6"/>
      <c r="F255" s="6"/>
      <c r="G255" s="12"/>
      <c r="H255" s="14"/>
      <c r="I255" s="14"/>
      <c r="J255" s="15"/>
      <c r="K255" s="6"/>
      <c r="L255" s="6"/>
      <c r="M255" s="9"/>
    </row>
    <row r="256" spans="2:13" ht="12" customHeight="1">
      <c r="B256" s="5"/>
      <c r="C256" s="6"/>
      <c r="D256" s="6" t="s">
        <v>24</v>
      </c>
      <c r="E256" s="6"/>
      <c r="F256" s="6"/>
      <c r="G256" s="12" t="s">
        <v>21</v>
      </c>
      <c r="H256" s="15">
        <v>1</v>
      </c>
      <c r="I256" s="14">
        <f>+H256*8/F227</f>
        <v>0.26666666666666666</v>
      </c>
      <c r="J256" s="15">
        <v>14.42</v>
      </c>
      <c r="K256" s="6"/>
      <c r="L256" s="16">
        <f>+I256*J256</f>
        <v>3.845333333333333</v>
      </c>
      <c r="M256" s="9"/>
    </row>
    <row r="257" spans="2:13" ht="12" customHeight="1">
      <c r="B257" s="5"/>
      <c r="C257" s="6"/>
      <c r="D257" s="6" t="s">
        <v>43</v>
      </c>
      <c r="E257" s="6"/>
      <c r="F257" s="6"/>
      <c r="G257" s="12" t="s">
        <v>21</v>
      </c>
      <c r="H257" s="15">
        <v>10</v>
      </c>
      <c r="I257" s="14">
        <f>+H257*8/F227</f>
        <v>2.6666666666666665</v>
      </c>
      <c r="J257" s="15">
        <v>8.97</v>
      </c>
      <c r="K257" s="6"/>
      <c r="L257" s="16">
        <f>+I257*J257</f>
        <v>23.92</v>
      </c>
      <c r="M257" s="9"/>
    </row>
    <row r="258" spans="2:13" ht="12" customHeight="1">
      <c r="B258" s="5"/>
      <c r="C258" s="6"/>
      <c r="D258" s="6"/>
      <c r="E258" s="6"/>
      <c r="F258" s="6"/>
      <c r="G258" s="12"/>
      <c r="H258" s="15"/>
      <c r="I258" s="14"/>
      <c r="J258" s="15"/>
      <c r="K258" s="6"/>
      <c r="L258" s="16"/>
      <c r="M258" s="9"/>
    </row>
    <row r="259" spans="2:13" ht="12" customHeight="1">
      <c r="B259" s="5"/>
      <c r="C259" s="6" t="s">
        <v>22</v>
      </c>
      <c r="D259" s="6"/>
      <c r="E259" s="6"/>
      <c r="F259" s="6"/>
      <c r="G259" s="12"/>
      <c r="H259" s="14"/>
      <c r="I259" s="14"/>
      <c r="J259" s="15"/>
      <c r="K259" s="6"/>
      <c r="L259" s="13">
        <f>+SUM(L261)</f>
        <v>1.3882666666666668</v>
      </c>
      <c r="M259" s="9"/>
    </row>
    <row r="260" spans="2:13" ht="12" customHeight="1">
      <c r="B260" s="5"/>
      <c r="C260" s="6"/>
      <c r="D260" s="6"/>
      <c r="E260" s="6"/>
      <c r="F260" s="6"/>
      <c r="G260" s="12"/>
      <c r="H260" s="14"/>
      <c r="I260" s="14"/>
      <c r="J260" s="15"/>
      <c r="K260" s="6"/>
      <c r="L260" s="6"/>
      <c r="M260" s="9"/>
    </row>
    <row r="261" spans="2:13" ht="12" customHeight="1">
      <c r="B261" s="5"/>
      <c r="C261" s="6"/>
      <c r="D261" s="6" t="s">
        <v>22</v>
      </c>
      <c r="E261" s="6"/>
      <c r="F261" s="6"/>
      <c r="G261" s="12" t="s">
        <v>6</v>
      </c>
      <c r="H261" s="14"/>
      <c r="I261" s="14">
        <v>5</v>
      </c>
      <c r="J261" s="15">
        <f>+L254</f>
        <v>27.765333333333334</v>
      </c>
      <c r="K261" s="6"/>
      <c r="L261" s="16">
        <f>+J261*I261/100</f>
        <v>1.3882666666666668</v>
      </c>
      <c r="M261" s="9"/>
    </row>
    <row r="262" spans="2:13" ht="12" customHeight="1">
      <c r="B262" s="5"/>
      <c r="C262" s="6"/>
      <c r="D262" s="6"/>
      <c r="E262" s="6"/>
      <c r="F262" s="6"/>
      <c r="G262" s="6"/>
      <c r="H262" s="14"/>
      <c r="I262" s="14"/>
      <c r="J262" s="12"/>
      <c r="K262" s="6"/>
      <c r="L262" s="6"/>
      <c r="M262" s="9"/>
    </row>
    <row r="263" spans="2:13" ht="12" customHeight="1">
      <c r="B263" s="5"/>
      <c r="C263" s="11" t="s">
        <v>23</v>
      </c>
      <c r="D263" s="6"/>
      <c r="E263" s="6"/>
      <c r="F263" s="6"/>
      <c r="G263" s="6"/>
      <c r="H263" s="12"/>
      <c r="I263" s="12"/>
      <c r="J263" s="12"/>
      <c r="K263" s="6"/>
      <c r="L263" s="13">
        <f>+L234+L254+L259+L248</f>
        <v>78.88743333333333</v>
      </c>
      <c r="M263" s="9"/>
    </row>
    <row r="264" spans="2:13" ht="12" customHeight="1" thickBot="1">
      <c r="B264" s="18"/>
      <c r="C264" s="19"/>
      <c r="D264" s="19"/>
      <c r="E264" s="19"/>
      <c r="F264" s="19"/>
      <c r="G264" s="19"/>
      <c r="H264" s="20"/>
      <c r="I264" s="20"/>
      <c r="J264" s="20"/>
      <c r="K264" s="19"/>
      <c r="L264" s="21"/>
      <c r="M264" s="22"/>
    </row>
    <row r="266" ht="12" customHeight="1" thickBot="1"/>
    <row r="267" spans="2:13" ht="12" customHeight="1"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4"/>
    </row>
    <row r="268" spans="2:13" ht="12" customHeight="1">
      <c r="B268" s="5"/>
      <c r="C268" s="6" t="s">
        <v>7</v>
      </c>
      <c r="D268" s="6"/>
      <c r="E268" s="7" t="s">
        <v>8</v>
      </c>
      <c r="F268" s="8" t="s">
        <v>109</v>
      </c>
      <c r="G268" s="6"/>
      <c r="H268" s="6"/>
      <c r="I268" s="6"/>
      <c r="J268" s="6"/>
      <c r="K268" s="6"/>
      <c r="L268" s="6"/>
      <c r="M268" s="9"/>
    </row>
    <row r="269" spans="2:13" ht="12" customHeight="1">
      <c r="B269" s="5"/>
      <c r="C269" s="6" t="s">
        <v>9</v>
      </c>
      <c r="D269" s="6"/>
      <c r="E269" s="7" t="s">
        <v>8</v>
      </c>
      <c r="F269" s="10"/>
      <c r="G269" s="6"/>
      <c r="H269" s="6"/>
      <c r="I269" s="6"/>
      <c r="J269" s="6"/>
      <c r="K269" s="6"/>
      <c r="L269" s="6"/>
      <c r="M269" s="9"/>
    </row>
    <row r="270" spans="2:13" ht="12" customHeight="1">
      <c r="B270" s="5"/>
      <c r="C270" s="6" t="s">
        <v>10</v>
      </c>
      <c r="D270" s="6"/>
      <c r="E270" s="7" t="s">
        <v>8</v>
      </c>
      <c r="F270" s="6" t="s">
        <v>0</v>
      </c>
      <c r="G270" s="6"/>
      <c r="H270" s="6"/>
      <c r="I270" s="6"/>
      <c r="J270" s="6"/>
      <c r="K270" s="6"/>
      <c r="L270" s="6"/>
      <c r="M270" s="9"/>
    </row>
    <row r="271" spans="2:13" ht="12" customHeight="1">
      <c r="B271" s="5"/>
      <c r="C271" s="6" t="s">
        <v>11</v>
      </c>
      <c r="D271" s="6"/>
      <c r="E271" s="7" t="s">
        <v>8</v>
      </c>
      <c r="F271" s="11" t="s">
        <v>126</v>
      </c>
      <c r="G271" s="6"/>
      <c r="H271" s="6"/>
      <c r="I271" s="6"/>
      <c r="J271" s="6"/>
      <c r="K271" s="6"/>
      <c r="L271" s="6"/>
      <c r="M271" s="9"/>
    </row>
    <row r="272" spans="2:13" ht="12" customHeight="1">
      <c r="B272" s="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9"/>
    </row>
    <row r="273" spans="2:13" ht="12" customHeight="1">
      <c r="B273" s="5"/>
      <c r="C273" s="59" t="s">
        <v>12</v>
      </c>
      <c r="D273" s="59" t="s">
        <v>13</v>
      </c>
      <c r="E273" s="59"/>
      <c r="F273" s="59"/>
      <c r="G273" s="59" t="s">
        <v>5</v>
      </c>
      <c r="H273" s="59" t="s">
        <v>14</v>
      </c>
      <c r="I273" s="59" t="s">
        <v>15</v>
      </c>
      <c r="J273" s="12" t="s">
        <v>16</v>
      </c>
      <c r="K273" s="6"/>
      <c r="L273" s="12" t="s">
        <v>17</v>
      </c>
      <c r="M273" s="9"/>
    </row>
    <row r="274" spans="2:13" ht="12" customHeight="1">
      <c r="B274" s="5"/>
      <c r="C274" s="59"/>
      <c r="D274" s="59"/>
      <c r="E274" s="59"/>
      <c r="F274" s="59"/>
      <c r="G274" s="59"/>
      <c r="H274" s="59"/>
      <c r="I274" s="59"/>
      <c r="J274" s="12" t="s">
        <v>18</v>
      </c>
      <c r="K274" s="12"/>
      <c r="L274" s="12" t="s">
        <v>18</v>
      </c>
      <c r="M274" s="9"/>
    </row>
    <row r="275" spans="2:13" ht="12" customHeight="1">
      <c r="B275" s="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9"/>
    </row>
    <row r="276" spans="2:13" ht="12" customHeight="1">
      <c r="B276" s="5"/>
      <c r="C276" s="6" t="s">
        <v>58</v>
      </c>
      <c r="D276" s="6"/>
      <c r="E276" s="6"/>
      <c r="F276" s="6"/>
      <c r="G276" s="6"/>
      <c r="H276" s="6"/>
      <c r="I276" s="6"/>
      <c r="J276" s="6"/>
      <c r="K276" s="6"/>
      <c r="L276" s="13">
        <f>+SUM(L278:L283)</f>
        <v>195.00474999999997</v>
      </c>
      <c r="M276" s="9"/>
    </row>
    <row r="277" spans="2:13" ht="12" customHeight="1">
      <c r="B277" s="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9"/>
    </row>
    <row r="278" spans="2:13" ht="12" customHeight="1">
      <c r="B278" s="5"/>
      <c r="C278" s="23" t="s">
        <v>103</v>
      </c>
      <c r="D278" s="6" t="s">
        <v>124</v>
      </c>
      <c r="E278" s="6"/>
      <c r="F278" s="6"/>
      <c r="G278" s="12" t="s">
        <v>0</v>
      </c>
      <c r="H278" s="14"/>
      <c r="I278" s="14">
        <v>0.2625</v>
      </c>
      <c r="J278" s="15">
        <v>208.26</v>
      </c>
      <c r="K278" s="6"/>
      <c r="L278" s="16">
        <f aca="true" t="shared" si="2" ref="L278:L283">+J278*I278</f>
        <v>54.66825</v>
      </c>
      <c r="M278" s="9"/>
    </row>
    <row r="279" spans="2:13" ht="12" customHeight="1">
      <c r="B279" s="5"/>
      <c r="C279" s="23" t="s">
        <v>104</v>
      </c>
      <c r="D279" s="6" t="s">
        <v>127</v>
      </c>
      <c r="E279" s="6"/>
      <c r="F279" s="6"/>
      <c r="G279" s="12" t="s">
        <v>0</v>
      </c>
      <c r="H279" s="14"/>
      <c r="I279" s="14">
        <v>1</v>
      </c>
      <c r="J279" s="15">
        <v>2.54</v>
      </c>
      <c r="K279" s="6"/>
      <c r="L279" s="16">
        <f t="shared" si="2"/>
        <v>2.54</v>
      </c>
      <c r="M279" s="9"/>
    </row>
    <row r="280" spans="2:13" ht="12" customHeight="1">
      <c r="B280" s="5"/>
      <c r="C280" s="23" t="s">
        <v>105</v>
      </c>
      <c r="D280" s="6" t="s">
        <v>128</v>
      </c>
      <c r="E280" s="6"/>
      <c r="F280" s="6"/>
      <c r="G280" s="12" t="s">
        <v>2</v>
      </c>
      <c r="H280" s="14"/>
      <c r="I280" s="14">
        <v>2.87</v>
      </c>
      <c r="J280" s="15">
        <v>0.95</v>
      </c>
      <c r="K280" s="6"/>
      <c r="L280" s="16">
        <f t="shared" si="2"/>
        <v>2.7265</v>
      </c>
      <c r="M280" s="9"/>
    </row>
    <row r="281" spans="2:13" ht="12" customHeight="1">
      <c r="B281" s="5"/>
      <c r="C281" s="23" t="s">
        <v>106</v>
      </c>
      <c r="D281" s="6" t="s">
        <v>129</v>
      </c>
      <c r="E281" s="6"/>
      <c r="F281" s="6"/>
      <c r="G281" s="12" t="s">
        <v>1</v>
      </c>
      <c r="H281" s="14"/>
      <c r="I281" s="14">
        <v>5</v>
      </c>
      <c r="J281" s="15">
        <v>17.38</v>
      </c>
      <c r="K281" s="6"/>
      <c r="L281" s="16">
        <f t="shared" si="2"/>
        <v>86.89999999999999</v>
      </c>
      <c r="M281" s="9"/>
    </row>
    <row r="282" spans="2:13" ht="12" customHeight="1">
      <c r="B282" s="5"/>
      <c r="C282" s="23" t="s">
        <v>107</v>
      </c>
      <c r="D282" s="24" t="s">
        <v>130</v>
      </c>
      <c r="E282" s="6"/>
      <c r="F282" s="6"/>
      <c r="G282" s="12" t="s">
        <v>0</v>
      </c>
      <c r="H282" s="14"/>
      <c r="I282" s="14">
        <v>1</v>
      </c>
      <c r="J282" s="15">
        <v>21.29</v>
      </c>
      <c r="K282" s="6"/>
      <c r="L282" s="16">
        <f t="shared" si="2"/>
        <v>21.29</v>
      </c>
      <c r="M282" s="9"/>
    </row>
    <row r="283" spans="2:13" ht="12" customHeight="1">
      <c r="B283" s="5"/>
      <c r="C283" s="23" t="s">
        <v>108</v>
      </c>
      <c r="D283" s="24" t="s">
        <v>131</v>
      </c>
      <c r="E283" s="6"/>
      <c r="F283" s="6"/>
      <c r="G283" s="12" t="s">
        <v>1</v>
      </c>
      <c r="H283" s="14"/>
      <c r="I283" s="14">
        <v>1</v>
      </c>
      <c r="J283" s="15">
        <v>26.88</v>
      </c>
      <c r="K283" s="6"/>
      <c r="L283" s="16">
        <f t="shared" si="2"/>
        <v>26.88</v>
      </c>
      <c r="M283" s="9"/>
    </row>
    <row r="284" spans="2:13" ht="12" customHeight="1">
      <c r="B284" s="5"/>
      <c r="C284" s="6"/>
      <c r="D284" s="6"/>
      <c r="E284" s="6"/>
      <c r="F284" s="6"/>
      <c r="G284" s="6"/>
      <c r="H284" s="14"/>
      <c r="I284" s="14"/>
      <c r="J284" s="12"/>
      <c r="K284" s="6"/>
      <c r="L284" s="6"/>
      <c r="M284" s="9"/>
    </row>
    <row r="285" spans="2:13" ht="12" customHeight="1">
      <c r="B285" s="5"/>
      <c r="C285" s="11" t="s">
        <v>23</v>
      </c>
      <c r="D285" s="6"/>
      <c r="E285" s="6"/>
      <c r="F285" s="6"/>
      <c r="G285" s="6"/>
      <c r="H285" s="12"/>
      <c r="I285" s="12"/>
      <c r="J285" s="12"/>
      <c r="K285" s="6"/>
      <c r="L285" s="13">
        <f>+L276</f>
        <v>195.00474999999997</v>
      </c>
      <c r="M285" s="9"/>
    </row>
    <row r="286" spans="2:13" ht="12" customHeight="1" thickBot="1">
      <c r="B286" s="18"/>
      <c r="C286" s="19"/>
      <c r="D286" s="19"/>
      <c r="E286" s="19"/>
      <c r="F286" s="19"/>
      <c r="G286" s="19"/>
      <c r="H286" s="20"/>
      <c r="I286" s="20"/>
      <c r="J286" s="20"/>
      <c r="K286" s="19"/>
      <c r="L286" s="21"/>
      <c r="M286" s="22"/>
    </row>
    <row r="288" ht="12" customHeight="1" thickBot="1"/>
    <row r="289" spans="2:13" ht="12" customHeight="1"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4"/>
    </row>
    <row r="290" spans="2:13" ht="12" customHeight="1">
      <c r="B290" s="5"/>
      <c r="C290" s="6" t="s">
        <v>7</v>
      </c>
      <c r="D290" s="6"/>
      <c r="E290" s="7" t="s">
        <v>8</v>
      </c>
      <c r="F290" s="8" t="s">
        <v>123</v>
      </c>
      <c r="G290" s="6"/>
      <c r="H290" s="6"/>
      <c r="I290" s="6"/>
      <c r="J290" s="6"/>
      <c r="K290" s="6"/>
      <c r="L290" s="6"/>
      <c r="M290" s="9"/>
    </row>
    <row r="291" spans="2:13" ht="12" customHeight="1">
      <c r="B291" s="5"/>
      <c r="C291" s="6" t="s">
        <v>9</v>
      </c>
      <c r="D291" s="6"/>
      <c r="E291" s="7" t="s">
        <v>8</v>
      </c>
      <c r="F291" s="10">
        <v>80</v>
      </c>
      <c r="G291" s="6" t="s">
        <v>110</v>
      </c>
      <c r="H291" s="6"/>
      <c r="I291" s="6"/>
      <c r="J291" s="6"/>
      <c r="K291" s="6"/>
      <c r="L291" s="6"/>
      <c r="M291" s="9"/>
    </row>
    <row r="292" spans="2:13" ht="12" customHeight="1">
      <c r="B292" s="5"/>
      <c r="C292" s="6" t="s">
        <v>10</v>
      </c>
      <c r="D292" s="6"/>
      <c r="E292" s="7" t="s">
        <v>8</v>
      </c>
      <c r="F292" s="6" t="s">
        <v>2</v>
      </c>
      <c r="G292" s="6"/>
      <c r="H292" s="6"/>
      <c r="I292" s="6"/>
      <c r="J292" s="6"/>
      <c r="K292" s="6"/>
      <c r="L292" s="6"/>
      <c r="M292" s="9"/>
    </row>
    <row r="293" spans="2:13" ht="12" customHeight="1">
      <c r="B293" s="5"/>
      <c r="C293" s="6" t="s">
        <v>11</v>
      </c>
      <c r="D293" s="6"/>
      <c r="E293" s="7" t="s">
        <v>8</v>
      </c>
      <c r="F293" s="11" t="s">
        <v>161</v>
      </c>
      <c r="G293" s="6"/>
      <c r="H293" s="6"/>
      <c r="I293" s="6"/>
      <c r="J293" s="6"/>
      <c r="K293" s="6"/>
      <c r="L293" s="6"/>
      <c r="M293" s="9"/>
    </row>
    <row r="294" spans="2:13" ht="12" customHeight="1">
      <c r="B294" s="5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9"/>
    </row>
    <row r="295" spans="2:13" ht="12" customHeight="1">
      <c r="B295" s="5"/>
      <c r="C295" s="59" t="s">
        <v>12</v>
      </c>
      <c r="D295" s="59" t="s">
        <v>13</v>
      </c>
      <c r="E295" s="59"/>
      <c r="F295" s="59"/>
      <c r="G295" s="59" t="s">
        <v>5</v>
      </c>
      <c r="H295" s="59" t="s">
        <v>14</v>
      </c>
      <c r="I295" s="59" t="s">
        <v>15</v>
      </c>
      <c r="J295" s="12" t="s">
        <v>16</v>
      </c>
      <c r="K295" s="6"/>
      <c r="L295" s="12" t="s">
        <v>17</v>
      </c>
      <c r="M295" s="9"/>
    </row>
    <row r="296" spans="2:13" ht="12" customHeight="1">
      <c r="B296" s="5"/>
      <c r="C296" s="59"/>
      <c r="D296" s="59"/>
      <c r="E296" s="59"/>
      <c r="F296" s="59"/>
      <c r="G296" s="59"/>
      <c r="H296" s="59"/>
      <c r="I296" s="59"/>
      <c r="J296" s="12" t="s">
        <v>18</v>
      </c>
      <c r="K296" s="12"/>
      <c r="L296" s="12" t="s">
        <v>18</v>
      </c>
      <c r="M296" s="9"/>
    </row>
    <row r="297" spans="2:13" ht="12" customHeight="1">
      <c r="B297" s="5"/>
      <c r="C297" s="6"/>
      <c r="D297" s="6"/>
      <c r="E297" s="6"/>
      <c r="F297" s="6"/>
      <c r="G297" s="12"/>
      <c r="H297" s="14"/>
      <c r="I297" s="14"/>
      <c r="J297" s="15"/>
      <c r="K297" s="6"/>
      <c r="L297" s="16"/>
      <c r="M297" s="9"/>
    </row>
    <row r="298" spans="2:13" ht="12" customHeight="1">
      <c r="B298" s="5"/>
      <c r="C298" s="6" t="s">
        <v>58</v>
      </c>
      <c r="D298" s="6"/>
      <c r="E298" s="6"/>
      <c r="F298" s="6"/>
      <c r="G298" s="12"/>
      <c r="H298" s="14"/>
      <c r="I298" s="14"/>
      <c r="J298" s="15"/>
      <c r="K298" s="6"/>
      <c r="L298" s="13">
        <f>+SUM(L300:L300)</f>
        <v>6.35</v>
      </c>
      <c r="M298" s="9"/>
    </row>
    <row r="299" spans="2:13" ht="12" customHeight="1">
      <c r="B299" s="5"/>
      <c r="C299" s="6"/>
      <c r="D299" s="6"/>
      <c r="E299" s="6"/>
      <c r="F299" s="6"/>
      <c r="G299" s="12"/>
      <c r="H299" s="14"/>
      <c r="I299" s="14"/>
      <c r="J299" s="15"/>
      <c r="K299" s="6"/>
      <c r="L299" s="16"/>
      <c r="M299" s="9"/>
    </row>
    <row r="300" spans="2:13" ht="12" customHeight="1">
      <c r="B300" s="5"/>
      <c r="C300" s="23" t="s">
        <v>145</v>
      </c>
      <c r="D300" s="6" t="s">
        <v>162</v>
      </c>
      <c r="E300" s="6"/>
      <c r="F300" s="6"/>
      <c r="G300" s="12" t="s">
        <v>2</v>
      </c>
      <c r="H300" s="14"/>
      <c r="I300" s="14">
        <v>1</v>
      </c>
      <c r="J300" s="15">
        <v>6.35</v>
      </c>
      <c r="K300" s="6"/>
      <c r="L300" s="16">
        <f>+J300*I300</f>
        <v>6.35</v>
      </c>
      <c r="M300" s="9"/>
    </row>
    <row r="301" spans="2:13" ht="12" customHeight="1">
      <c r="B301" s="5"/>
      <c r="C301" s="6"/>
      <c r="D301" s="6"/>
      <c r="E301" s="6"/>
      <c r="F301" s="6"/>
      <c r="G301" s="12"/>
      <c r="H301" s="14"/>
      <c r="I301" s="14"/>
      <c r="J301" s="15"/>
      <c r="K301" s="6"/>
      <c r="L301" s="16"/>
      <c r="M301" s="9"/>
    </row>
    <row r="302" spans="2:13" ht="12" customHeight="1">
      <c r="B302" s="5"/>
      <c r="C302" s="6" t="s">
        <v>57</v>
      </c>
      <c r="D302" s="6"/>
      <c r="E302" s="6"/>
      <c r="F302" s="6"/>
      <c r="G302" s="12"/>
      <c r="H302" s="14"/>
      <c r="I302" s="14"/>
      <c r="J302" s="15"/>
      <c r="K302" s="6"/>
      <c r="L302" s="13">
        <f>+SUM(L304:L306)</f>
        <v>2.3924</v>
      </c>
      <c r="M302" s="9"/>
    </row>
    <row r="303" spans="2:13" ht="12" customHeight="1">
      <c r="B303" s="5"/>
      <c r="C303" s="6"/>
      <c r="D303" s="6"/>
      <c r="E303" s="6"/>
      <c r="F303" s="6"/>
      <c r="G303" s="12"/>
      <c r="H303" s="14"/>
      <c r="I303" s="14"/>
      <c r="J303" s="15"/>
      <c r="K303" s="6"/>
      <c r="L303" s="6"/>
      <c r="M303" s="9"/>
    </row>
    <row r="304" spans="2:13" ht="12" customHeight="1">
      <c r="B304" s="5"/>
      <c r="C304" s="6"/>
      <c r="D304" s="6" t="s">
        <v>24</v>
      </c>
      <c r="E304" s="6"/>
      <c r="F304" s="6"/>
      <c r="G304" s="12" t="s">
        <v>21</v>
      </c>
      <c r="H304" s="15">
        <v>0.2</v>
      </c>
      <c r="I304" s="14">
        <f>+H304*8/F291</f>
        <v>0.02</v>
      </c>
      <c r="J304" s="15">
        <v>14.42</v>
      </c>
      <c r="K304" s="6"/>
      <c r="L304" s="16">
        <f>+I304*J304</f>
        <v>0.2884</v>
      </c>
      <c r="M304" s="9"/>
    </row>
    <row r="305" spans="2:13" ht="12" customHeight="1">
      <c r="B305" s="5"/>
      <c r="C305" s="6"/>
      <c r="D305" s="6" t="s">
        <v>20</v>
      </c>
      <c r="E305" s="6"/>
      <c r="F305" s="6"/>
      <c r="G305" s="12" t="s">
        <v>21</v>
      </c>
      <c r="H305" s="15">
        <v>1</v>
      </c>
      <c r="I305" s="14">
        <f>+H305*8/F291</f>
        <v>0.1</v>
      </c>
      <c r="J305" s="15">
        <v>11.09</v>
      </c>
      <c r="K305" s="6"/>
      <c r="L305" s="16">
        <f>+I305*J305</f>
        <v>1.109</v>
      </c>
      <c r="M305" s="9"/>
    </row>
    <row r="306" spans="2:13" ht="12" customHeight="1">
      <c r="B306" s="5"/>
      <c r="C306" s="6"/>
      <c r="D306" s="6" t="s">
        <v>25</v>
      </c>
      <c r="E306" s="6"/>
      <c r="F306" s="6"/>
      <c r="G306" s="12" t="s">
        <v>21</v>
      </c>
      <c r="H306" s="15">
        <v>1</v>
      </c>
      <c r="I306" s="14">
        <f>+H306*8/F291</f>
        <v>0.1</v>
      </c>
      <c r="J306" s="15">
        <v>9.95</v>
      </c>
      <c r="K306" s="6"/>
      <c r="L306" s="16">
        <f>+I306*J306</f>
        <v>0.995</v>
      </c>
      <c r="M306" s="9"/>
    </row>
    <row r="307" spans="2:13" ht="12" customHeight="1">
      <c r="B307" s="5"/>
      <c r="C307" s="6"/>
      <c r="D307" s="6"/>
      <c r="E307" s="6"/>
      <c r="F307" s="6"/>
      <c r="G307" s="12"/>
      <c r="H307" s="15"/>
      <c r="I307" s="14"/>
      <c r="J307" s="15"/>
      <c r="K307" s="6"/>
      <c r="L307" s="16"/>
      <c r="M307" s="9"/>
    </row>
    <row r="308" spans="2:13" ht="12" customHeight="1">
      <c r="B308" s="5"/>
      <c r="C308" s="6" t="s">
        <v>22</v>
      </c>
      <c r="D308" s="6"/>
      <c r="E308" s="6"/>
      <c r="F308" s="6"/>
      <c r="G308" s="12"/>
      <c r="H308" s="14"/>
      <c r="I308" s="14"/>
      <c r="J308" s="15"/>
      <c r="K308" s="6"/>
      <c r="L308" s="13">
        <f>+SUM(L310)</f>
        <v>0.11962</v>
      </c>
      <c r="M308" s="9"/>
    </row>
    <row r="309" spans="2:13" ht="12" customHeight="1">
      <c r="B309" s="5"/>
      <c r="C309" s="6"/>
      <c r="D309" s="6"/>
      <c r="E309" s="6"/>
      <c r="F309" s="6"/>
      <c r="G309" s="12"/>
      <c r="H309" s="14"/>
      <c r="I309" s="14"/>
      <c r="J309" s="15"/>
      <c r="K309" s="6"/>
      <c r="L309" s="6"/>
      <c r="M309" s="9"/>
    </row>
    <row r="310" spans="2:13" ht="12" customHeight="1">
      <c r="B310" s="5"/>
      <c r="C310" s="6"/>
      <c r="D310" s="6" t="s">
        <v>22</v>
      </c>
      <c r="E310" s="6"/>
      <c r="F310" s="6"/>
      <c r="G310" s="12" t="s">
        <v>6</v>
      </c>
      <c r="H310" s="14"/>
      <c r="I310" s="14">
        <v>5</v>
      </c>
      <c r="J310" s="15">
        <f>+L302</f>
        <v>2.3924</v>
      </c>
      <c r="K310" s="6"/>
      <c r="L310" s="16">
        <f>+J310*I310/100</f>
        <v>0.11962</v>
      </c>
      <c r="M310" s="9"/>
    </row>
    <row r="311" spans="2:13" ht="12" customHeight="1">
      <c r="B311" s="5"/>
      <c r="C311" s="6"/>
      <c r="D311" s="6"/>
      <c r="E311" s="6"/>
      <c r="F311" s="6"/>
      <c r="G311" s="6"/>
      <c r="H311" s="14"/>
      <c r="I311" s="14"/>
      <c r="J311" s="12"/>
      <c r="K311" s="6"/>
      <c r="L311" s="6"/>
      <c r="M311" s="9"/>
    </row>
    <row r="312" spans="2:13" ht="12" customHeight="1">
      <c r="B312" s="5"/>
      <c r="C312" s="11" t="s">
        <v>23</v>
      </c>
      <c r="D312" s="6"/>
      <c r="E312" s="6"/>
      <c r="F312" s="6"/>
      <c r="G312" s="6"/>
      <c r="H312" s="12"/>
      <c r="I312" s="12"/>
      <c r="J312" s="12"/>
      <c r="K312" s="6"/>
      <c r="L312" s="13">
        <f>+L302+L308+L298</f>
        <v>8.86202</v>
      </c>
      <c r="M312" s="9"/>
    </row>
    <row r="313" spans="2:13" ht="12" customHeight="1" thickBot="1">
      <c r="B313" s="18"/>
      <c r="C313" s="19"/>
      <c r="D313" s="19"/>
      <c r="E313" s="19"/>
      <c r="F313" s="19"/>
      <c r="G313" s="19"/>
      <c r="H313" s="20"/>
      <c r="I313" s="20"/>
      <c r="J313" s="20"/>
      <c r="K313" s="19"/>
      <c r="L313" s="21"/>
      <c r="M313" s="22"/>
    </row>
    <row r="315" ht="12" customHeight="1" thickBot="1"/>
    <row r="316" spans="2:13" ht="12" customHeight="1"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4"/>
    </row>
    <row r="317" spans="2:13" ht="12" customHeight="1">
      <c r="B317" s="5"/>
      <c r="C317" s="6" t="s">
        <v>7</v>
      </c>
      <c r="D317" s="6"/>
      <c r="E317" s="7" t="s">
        <v>8</v>
      </c>
      <c r="F317" s="8" t="s">
        <v>125</v>
      </c>
      <c r="G317" s="6"/>
      <c r="H317" s="6"/>
      <c r="I317" s="6"/>
      <c r="J317" s="6"/>
      <c r="K317" s="6"/>
      <c r="L317" s="6"/>
      <c r="M317" s="9"/>
    </row>
    <row r="318" spans="2:13" ht="12" customHeight="1">
      <c r="B318" s="5"/>
      <c r="C318" s="6" t="s">
        <v>9</v>
      </c>
      <c r="D318" s="6"/>
      <c r="E318" s="7" t="s">
        <v>8</v>
      </c>
      <c r="F318" s="10">
        <v>60</v>
      </c>
      <c r="G318" s="6" t="s">
        <v>110</v>
      </c>
      <c r="H318" s="6"/>
      <c r="I318" s="6"/>
      <c r="J318" s="6"/>
      <c r="K318" s="6"/>
      <c r="L318" s="6"/>
      <c r="M318" s="9"/>
    </row>
    <row r="319" spans="2:13" ht="12" customHeight="1">
      <c r="B319" s="5"/>
      <c r="C319" s="6" t="s">
        <v>10</v>
      </c>
      <c r="D319" s="6"/>
      <c r="E319" s="7" t="s">
        <v>8</v>
      </c>
      <c r="F319" s="6" t="s">
        <v>2</v>
      </c>
      <c r="G319" s="6"/>
      <c r="H319" s="6"/>
      <c r="I319" s="6"/>
      <c r="J319" s="6"/>
      <c r="K319" s="6"/>
      <c r="L319" s="6"/>
      <c r="M319" s="9"/>
    </row>
    <row r="320" spans="2:13" ht="12" customHeight="1">
      <c r="B320" s="5"/>
      <c r="C320" s="6" t="s">
        <v>11</v>
      </c>
      <c r="D320" s="6"/>
      <c r="E320" s="7" t="s">
        <v>8</v>
      </c>
      <c r="F320" s="11" t="s">
        <v>164</v>
      </c>
      <c r="G320" s="6"/>
      <c r="H320" s="6"/>
      <c r="I320" s="6"/>
      <c r="J320" s="6"/>
      <c r="K320" s="6"/>
      <c r="L320" s="6"/>
      <c r="M320" s="9"/>
    </row>
    <row r="321" spans="2:13" ht="12" customHeight="1">
      <c r="B321" s="5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9"/>
    </row>
    <row r="322" spans="2:13" ht="12" customHeight="1">
      <c r="B322" s="5"/>
      <c r="C322" s="59" t="s">
        <v>12</v>
      </c>
      <c r="D322" s="59" t="s">
        <v>13</v>
      </c>
      <c r="E322" s="59"/>
      <c r="F322" s="59"/>
      <c r="G322" s="59" t="s">
        <v>5</v>
      </c>
      <c r="H322" s="59" t="s">
        <v>14</v>
      </c>
      <c r="I322" s="59" t="s">
        <v>15</v>
      </c>
      <c r="J322" s="12" t="s">
        <v>16</v>
      </c>
      <c r="K322" s="6"/>
      <c r="L322" s="12" t="s">
        <v>17</v>
      </c>
      <c r="M322" s="9"/>
    </row>
    <row r="323" spans="2:13" ht="12" customHeight="1">
      <c r="B323" s="5"/>
      <c r="C323" s="59"/>
      <c r="D323" s="59"/>
      <c r="E323" s="59"/>
      <c r="F323" s="59"/>
      <c r="G323" s="59"/>
      <c r="H323" s="59"/>
      <c r="I323" s="59"/>
      <c r="J323" s="12" t="s">
        <v>18</v>
      </c>
      <c r="K323" s="12"/>
      <c r="L323" s="12" t="s">
        <v>18</v>
      </c>
      <c r="M323" s="9"/>
    </row>
    <row r="324" spans="2:13" ht="12" customHeight="1">
      <c r="B324" s="5"/>
      <c r="C324" s="6"/>
      <c r="D324" s="6"/>
      <c r="E324" s="6"/>
      <c r="F324" s="6"/>
      <c r="G324" s="12"/>
      <c r="H324" s="14"/>
      <c r="I324" s="14"/>
      <c r="J324" s="15"/>
      <c r="K324" s="6"/>
      <c r="L324" s="16"/>
      <c r="M324" s="9"/>
    </row>
    <row r="325" spans="2:13" ht="12" customHeight="1">
      <c r="B325" s="5"/>
      <c r="C325" s="6" t="s">
        <v>58</v>
      </c>
      <c r="D325" s="6"/>
      <c r="E325" s="6"/>
      <c r="F325" s="6"/>
      <c r="G325" s="12"/>
      <c r="H325" s="14"/>
      <c r="I325" s="14"/>
      <c r="J325" s="15"/>
      <c r="K325" s="6"/>
      <c r="L325" s="13">
        <f>+SUM(L327:L328)</f>
        <v>32.81</v>
      </c>
      <c r="M325" s="9"/>
    </row>
    <row r="326" spans="2:13" ht="12" customHeight="1">
      <c r="B326" s="5"/>
      <c r="C326" s="6"/>
      <c r="D326" s="6"/>
      <c r="E326" s="6"/>
      <c r="F326" s="6"/>
      <c r="G326" s="12"/>
      <c r="H326" s="14"/>
      <c r="I326" s="14"/>
      <c r="J326" s="15"/>
      <c r="K326" s="6"/>
      <c r="L326" s="16"/>
      <c r="M326" s="9"/>
    </row>
    <row r="327" spans="2:13" ht="12" customHeight="1">
      <c r="B327" s="5"/>
      <c r="C327" s="23" t="s">
        <v>156</v>
      </c>
      <c r="D327" s="6" t="s">
        <v>4</v>
      </c>
      <c r="E327" s="6"/>
      <c r="F327" s="6"/>
      <c r="G327" s="12" t="s">
        <v>3</v>
      </c>
      <c r="H327" s="14"/>
      <c r="I327" s="14">
        <v>6</v>
      </c>
      <c r="J327" s="15">
        <v>4.41</v>
      </c>
      <c r="K327" s="6"/>
      <c r="L327" s="16">
        <f>+J327*I327</f>
        <v>26.46</v>
      </c>
      <c r="M327" s="9"/>
    </row>
    <row r="328" spans="2:13" ht="12" customHeight="1">
      <c r="B328" s="5"/>
      <c r="C328" s="23" t="s">
        <v>145</v>
      </c>
      <c r="D328" s="6" t="s">
        <v>165</v>
      </c>
      <c r="E328" s="6"/>
      <c r="F328" s="6"/>
      <c r="G328" s="12" t="s">
        <v>2</v>
      </c>
      <c r="H328" s="14"/>
      <c r="I328" s="14">
        <v>1</v>
      </c>
      <c r="J328" s="15">
        <v>6.35</v>
      </c>
      <c r="K328" s="6"/>
      <c r="L328" s="16">
        <f>+J328*I328</f>
        <v>6.35</v>
      </c>
      <c r="M328" s="9"/>
    </row>
    <row r="329" spans="2:13" ht="12" customHeight="1">
      <c r="B329" s="5"/>
      <c r="C329" s="6"/>
      <c r="D329" s="6"/>
      <c r="E329" s="6"/>
      <c r="F329" s="6"/>
      <c r="G329" s="12"/>
      <c r="H329" s="14"/>
      <c r="I329" s="14"/>
      <c r="J329" s="15"/>
      <c r="K329" s="6"/>
      <c r="L329" s="16"/>
      <c r="M329" s="9"/>
    </row>
    <row r="330" spans="2:13" ht="12" customHeight="1">
      <c r="B330" s="5"/>
      <c r="C330" s="6" t="s">
        <v>26</v>
      </c>
      <c r="D330" s="6"/>
      <c r="E330" s="6"/>
      <c r="F330" s="6"/>
      <c r="G330" s="12"/>
      <c r="H330" s="14"/>
      <c r="I330" s="14"/>
      <c r="J330" s="15"/>
      <c r="K330" s="6"/>
      <c r="L330" s="13">
        <f>+SUM(L332:L334)</f>
        <v>4.045</v>
      </c>
      <c r="M330" s="9"/>
    </row>
    <row r="331" spans="2:13" ht="12" customHeight="1">
      <c r="B331" s="5"/>
      <c r="C331" s="6"/>
      <c r="D331" s="6"/>
      <c r="E331" s="6"/>
      <c r="F331" s="6"/>
      <c r="G331" s="12"/>
      <c r="H331" s="14"/>
      <c r="I331" s="14"/>
      <c r="J331" s="15"/>
      <c r="K331" s="6"/>
      <c r="L331" s="16"/>
      <c r="M331" s="9"/>
    </row>
    <row r="332" spans="2:13" ht="12" customHeight="1">
      <c r="B332" s="5"/>
      <c r="C332" s="23"/>
      <c r="D332" s="24" t="s">
        <v>166</v>
      </c>
      <c r="E332" s="6"/>
      <c r="F332" s="6"/>
      <c r="G332" s="12" t="s">
        <v>2</v>
      </c>
      <c r="H332" s="14"/>
      <c r="I332" s="14">
        <v>0.35</v>
      </c>
      <c r="J332" s="15">
        <v>10.66</v>
      </c>
      <c r="K332" s="6"/>
      <c r="L332" s="16">
        <f>+J332*I332</f>
        <v>3.731</v>
      </c>
      <c r="M332" s="9"/>
    </row>
    <row r="333" spans="2:13" ht="12" customHeight="1">
      <c r="B333" s="5"/>
      <c r="C333" s="23"/>
      <c r="D333" s="24" t="s">
        <v>167</v>
      </c>
      <c r="E333" s="6"/>
      <c r="F333" s="6"/>
      <c r="G333" s="12" t="s">
        <v>3</v>
      </c>
      <c r="H333" s="14"/>
      <c r="I333" s="14">
        <v>0.1</v>
      </c>
      <c r="J333" s="15">
        <v>3.14</v>
      </c>
      <c r="K333" s="6"/>
      <c r="L333" s="16">
        <f>+J333*I333</f>
        <v>0.31400000000000006</v>
      </c>
      <c r="M333" s="9"/>
    </row>
    <row r="334" spans="2:13" ht="12" customHeight="1">
      <c r="B334" s="5"/>
      <c r="C334" s="23"/>
      <c r="D334" s="24"/>
      <c r="E334" s="6"/>
      <c r="F334" s="6"/>
      <c r="G334" s="12"/>
      <c r="H334" s="14"/>
      <c r="I334" s="14"/>
      <c r="J334" s="15"/>
      <c r="K334" s="6"/>
      <c r="L334" s="16"/>
      <c r="M334" s="9"/>
    </row>
    <row r="335" spans="2:13" ht="12" customHeight="1">
      <c r="B335" s="5"/>
      <c r="C335" s="6" t="s">
        <v>57</v>
      </c>
      <c r="D335" s="6"/>
      <c r="E335" s="6"/>
      <c r="F335" s="6"/>
      <c r="G335" s="12"/>
      <c r="H335" s="14"/>
      <c r="I335" s="14"/>
      <c r="J335" s="15"/>
      <c r="K335" s="6"/>
      <c r="L335" s="13">
        <f>+SUM(L337:L339)</f>
        <v>3.1898666666666666</v>
      </c>
      <c r="M335" s="9"/>
    </row>
    <row r="336" spans="2:13" ht="12" customHeight="1">
      <c r="B336" s="5"/>
      <c r="C336" s="6"/>
      <c r="D336" s="6"/>
      <c r="E336" s="6"/>
      <c r="F336" s="6"/>
      <c r="G336" s="12"/>
      <c r="H336" s="14"/>
      <c r="I336" s="14"/>
      <c r="J336" s="15"/>
      <c r="K336" s="6"/>
      <c r="L336" s="6"/>
      <c r="M336" s="9"/>
    </row>
    <row r="337" spans="2:13" ht="12" customHeight="1">
      <c r="B337" s="5"/>
      <c r="C337" s="6"/>
      <c r="D337" s="6" t="s">
        <v>24</v>
      </c>
      <c r="E337" s="6"/>
      <c r="F337" s="6"/>
      <c r="G337" s="12" t="s">
        <v>21</v>
      </c>
      <c r="H337" s="15">
        <v>0.2</v>
      </c>
      <c r="I337" s="14">
        <f>+H337*8/F318</f>
        <v>0.02666666666666667</v>
      </c>
      <c r="J337" s="15">
        <v>14.42</v>
      </c>
      <c r="K337" s="6"/>
      <c r="L337" s="16">
        <f>+I337*J337</f>
        <v>0.38453333333333334</v>
      </c>
      <c r="M337" s="9"/>
    </row>
    <row r="338" spans="2:13" ht="12" customHeight="1">
      <c r="B338" s="5"/>
      <c r="C338" s="6"/>
      <c r="D338" s="6" t="s">
        <v>20</v>
      </c>
      <c r="E338" s="6"/>
      <c r="F338" s="6"/>
      <c r="G338" s="12" t="s">
        <v>21</v>
      </c>
      <c r="H338" s="15">
        <v>1</v>
      </c>
      <c r="I338" s="14">
        <f>+H338*8/F318</f>
        <v>0.13333333333333333</v>
      </c>
      <c r="J338" s="15">
        <v>11.09</v>
      </c>
      <c r="K338" s="6"/>
      <c r="L338" s="16">
        <f>+I338*J338</f>
        <v>1.4786666666666666</v>
      </c>
      <c r="M338" s="9"/>
    </row>
    <row r="339" spans="2:13" ht="12" customHeight="1">
      <c r="B339" s="5"/>
      <c r="C339" s="6"/>
      <c r="D339" s="6" t="s">
        <v>25</v>
      </c>
      <c r="E339" s="6"/>
      <c r="F339" s="6"/>
      <c r="G339" s="12" t="s">
        <v>21</v>
      </c>
      <c r="H339" s="15">
        <v>1</v>
      </c>
      <c r="I339" s="14">
        <f>+H339*8/F318</f>
        <v>0.13333333333333333</v>
      </c>
      <c r="J339" s="15">
        <v>9.95</v>
      </c>
      <c r="K339" s="6"/>
      <c r="L339" s="16">
        <f>+I339*J339</f>
        <v>1.3266666666666667</v>
      </c>
      <c r="M339" s="9"/>
    </row>
    <row r="340" spans="2:13" ht="12" customHeight="1">
      <c r="B340" s="5"/>
      <c r="C340" s="6"/>
      <c r="D340" s="6"/>
      <c r="E340" s="6"/>
      <c r="F340" s="6"/>
      <c r="G340" s="12"/>
      <c r="H340" s="15"/>
      <c r="I340" s="14"/>
      <c r="J340" s="15"/>
      <c r="K340" s="6"/>
      <c r="L340" s="16"/>
      <c r="M340" s="9"/>
    </row>
    <row r="341" spans="2:13" ht="12" customHeight="1">
      <c r="B341" s="5"/>
      <c r="C341" s="6" t="s">
        <v>22</v>
      </c>
      <c r="D341" s="6"/>
      <c r="E341" s="6"/>
      <c r="F341" s="6"/>
      <c r="G341" s="12"/>
      <c r="H341" s="14"/>
      <c r="I341" s="14"/>
      <c r="J341" s="15"/>
      <c r="K341" s="6"/>
      <c r="L341" s="13">
        <f>+SUM(L343)</f>
        <v>0.15949333333333335</v>
      </c>
      <c r="M341" s="9"/>
    </row>
    <row r="342" spans="2:13" ht="12" customHeight="1">
      <c r="B342" s="5"/>
      <c r="C342" s="6"/>
      <c r="D342" s="6"/>
      <c r="E342" s="6"/>
      <c r="F342" s="6"/>
      <c r="G342" s="12"/>
      <c r="H342" s="14"/>
      <c r="I342" s="14"/>
      <c r="J342" s="15"/>
      <c r="K342" s="6"/>
      <c r="L342" s="6"/>
      <c r="M342" s="9"/>
    </row>
    <row r="343" spans="2:13" ht="12" customHeight="1">
      <c r="B343" s="5"/>
      <c r="C343" s="6"/>
      <c r="D343" s="6" t="s">
        <v>22</v>
      </c>
      <c r="E343" s="6"/>
      <c r="F343" s="6"/>
      <c r="G343" s="12" t="s">
        <v>6</v>
      </c>
      <c r="H343" s="14"/>
      <c r="I343" s="14">
        <v>5</v>
      </c>
      <c r="J343" s="15">
        <f>+L335</f>
        <v>3.1898666666666666</v>
      </c>
      <c r="K343" s="6"/>
      <c r="L343" s="16">
        <f>+J343*I343/100</f>
        <v>0.15949333333333335</v>
      </c>
      <c r="M343" s="9"/>
    </row>
    <row r="344" spans="2:13" ht="12" customHeight="1">
      <c r="B344" s="5"/>
      <c r="C344" s="6"/>
      <c r="D344" s="6"/>
      <c r="E344" s="6"/>
      <c r="F344" s="6"/>
      <c r="G344" s="6"/>
      <c r="H344" s="14"/>
      <c r="I344" s="14"/>
      <c r="J344" s="12"/>
      <c r="K344" s="6"/>
      <c r="L344" s="6"/>
      <c r="M344" s="9"/>
    </row>
    <row r="345" spans="2:13" ht="12" customHeight="1">
      <c r="B345" s="5"/>
      <c r="C345" s="11" t="s">
        <v>23</v>
      </c>
      <c r="D345" s="6"/>
      <c r="E345" s="6"/>
      <c r="F345" s="6"/>
      <c r="G345" s="6"/>
      <c r="H345" s="12"/>
      <c r="I345" s="12"/>
      <c r="J345" s="12"/>
      <c r="K345" s="6"/>
      <c r="L345" s="13">
        <f>L335+L341+L330+L325</f>
        <v>40.20436</v>
      </c>
      <c r="M345" s="9"/>
    </row>
    <row r="346" spans="2:13" ht="12" customHeight="1" thickBot="1">
      <c r="B346" s="18"/>
      <c r="C346" s="19"/>
      <c r="D346" s="19"/>
      <c r="E346" s="19"/>
      <c r="F346" s="19"/>
      <c r="G346" s="19"/>
      <c r="H346" s="20"/>
      <c r="I346" s="20"/>
      <c r="J346" s="20"/>
      <c r="K346" s="19"/>
      <c r="L346" s="21"/>
      <c r="M346" s="22"/>
    </row>
    <row r="348" ht="12" customHeight="1" thickBot="1"/>
    <row r="349" spans="2:13" ht="12" customHeight="1"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4"/>
    </row>
    <row r="350" spans="2:13" ht="12" customHeight="1">
      <c r="B350" s="5"/>
      <c r="C350" s="6" t="s">
        <v>7</v>
      </c>
      <c r="D350" s="6"/>
      <c r="E350" s="7" t="s">
        <v>8</v>
      </c>
      <c r="F350" s="8" t="s">
        <v>160</v>
      </c>
      <c r="G350" s="6"/>
      <c r="H350" s="6"/>
      <c r="I350" s="6"/>
      <c r="J350" s="6"/>
      <c r="K350" s="6"/>
      <c r="L350" s="6"/>
      <c r="M350" s="9"/>
    </row>
    <row r="351" spans="2:13" ht="12" customHeight="1">
      <c r="B351" s="5"/>
      <c r="C351" s="6" t="s">
        <v>9</v>
      </c>
      <c r="D351" s="6"/>
      <c r="E351" s="7" t="s">
        <v>8</v>
      </c>
      <c r="F351" s="10">
        <v>40</v>
      </c>
      <c r="G351" s="6" t="s">
        <v>173</v>
      </c>
      <c r="H351" s="6"/>
      <c r="I351" s="6"/>
      <c r="J351" s="6"/>
      <c r="K351" s="6"/>
      <c r="L351" s="6"/>
      <c r="M351" s="9"/>
    </row>
    <row r="352" spans="2:13" ht="12" customHeight="1">
      <c r="B352" s="5"/>
      <c r="C352" s="6" t="s">
        <v>10</v>
      </c>
      <c r="D352" s="6"/>
      <c r="E352" s="7" t="s">
        <v>8</v>
      </c>
      <c r="F352" s="6" t="s">
        <v>0</v>
      </c>
      <c r="G352" s="6"/>
      <c r="H352" s="6"/>
      <c r="I352" s="6"/>
      <c r="J352" s="6"/>
      <c r="K352" s="6"/>
      <c r="L352" s="6"/>
      <c r="M352" s="9"/>
    </row>
    <row r="353" spans="2:13" ht="12" customHeight="1">
      <c r="B353" s="5"/>
      <c r="C353" s="6" t="s">
        <v>11</v>
      </c>
      <c r="D353" s="6"/>
      <c r="E353" s="7" t="s">
        <v>8</v>
      </c>
      <c r="F353" s="11" t="s">
        <v>323</v>
      </c>
      <c r="G353" s="6"/>
      <c r="H353" s="6"/>
      <c r="I353" s="6"/>
      <c r="J353" s="6"/>
      <c r="K353" s="6"/>
      <c r="L353" s="6"/>
      <c r="M353" s="9"/>
    </row>
    <row r="354" spans="2:13" ht="12" customHeight="1">
      <c r="B354" s="5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9"/>
    </row>
    <row r="355" spans="2:13" ht="12" customHeight="1">
      <c r="B355" s="5"/>
      <c r="C355" s="59" t="s">
        <v>12</v>
      </c>
      <c r="D355" s="59" t="s">
        <v>13</v>
      </c>
      <c r="E355" s="59"/>
      <c r="F355" s="59"/>
      <c r="G355" s="59" t="s">
        <v>5</v>
      </c>
      <c r="H355" s="59" t="s">
        <v>14</v>
      </c>
      <c r="I355" s="59" t="s">
        <v>15</v>
      </c>
      <c r="J355" s="12" t="s">
        <v>16</v>
      </c>
      <c r="K355" s="6"/>
      <c r="L355" s="12" t="s">
        <v>17</v>
      </c>
      <c r="M355" s="9"/>
    </row>
    <row r="356" spans="2:13" ht="12" customHeight="1">
      <c r="B356" s="5"/>
      <c r="C356" s="59"/>
      <c r="D356" s="59"/>
      <c r="E356" s="59"/>
      <c r="F356" s="59"/>
      <c r="G356" s="59"/>
      <c r="H356" s="59"/>
      <c r="I356" s="59"/>
      <c r="J356" s="12" t="s">
        <v>18</v>
      </c>
      <c r="K356" s="12"/>
      <c r="L356" s="12" t="s">
        <v>18</v>
      </c>
      <c r="M356" s="9"/>
    </row>
    <row r="357" spans="2:13" ht="12" customHeight="1">
      <c r="B357" s="5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9"/>
    </row>
    <row r="358" spans="2:13" ht="12" customHeight="1">
      <c r="B358" s="5"/>
      <c r="C358" s="6" t="s">
        <v>33</v>
      </c>
      <c r="D358" s="6"/>
      <c r="E358" s="6"/>
      <c r="F358" s="6"/>
      <c r="G358" s="6"/>
      <c r="H358" s="6"/>
      <c r="I358" s="6"/>
      <c r="J358" s="6"/>
      <c r="K358" s="6"/>
      <c r="L358" s="13">
        <f>+SUM(L360:L360)</f>
        <v>1.756</v>
      </c>
      <c r="M358" s="9"/>
    </row>
    <row r="359" spans="2:13" ht="12" customHeight="1">
      <c r="B359" s="5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9"/>
    </row>
    <row r="360" spans="2:13" ht="12" customHeight="1">
      <c r="B360" s="5"/>
      <c r="C360" s="6"/>
      <c r="D360" s="6" t="s">
        <v>69</v>
      </c>
      <c r="E360" s="6"/>
      <c r="F360" s="6"/>
      <c r="G360" s="12" t="s">
        <v>38</v>
      </c>
      <c r="H360" s="15">
        <v>1</v>
      </c>
      <c r="I360" s="14">
        <f>+H360*8/F351</f>
        <v>0.2</v>
      </c>
      <c r="J360" s="15">
        <v>8.78</v>
      </c>
      <c r="K360" s="6"/>
      <c r="L360" s="16">
        <f>+J360*I360</f>
        <v>1.756</v>
      </c>
      <c r="M360" s="9"/>
    </row>
    <row r="361" spans="2:13" ht="12" customHeight="1">
      <c r="B361" s="5"/>
      <c r="C361" s="6"/>
      <c r="D361" s="6"/>
      <c r="E361" s="6"/>
      <c r="F361" s="6"/>
      <c r="G361" s="12"/>
      <c r="H361" s="14"/>
      <c r="I361" s="14"/>
      <c r="J361" s="15"/>
      <c r="K361" s="6"/>
      <c r="L361" s="16"/>
      <c r="M361" s="9"/>
    </row>
    <row r="362" spans="2:13" ht="12" customHeight="1">
      <c r="B362" s="5"/>
      <c r="C362" s="6" t="s">
        <v>58</v>
      </c>
      <c r="D362" s="6"/>
      <c r="E362" s="6"/>
      <c r="F362" s="6"/>
      <c r="G362" s="12"/>
      <c r="H362" s="14"/>
      <c r="I362" s="14"/>
      <c r="J362" s="15"/>
      <c r="K362" s="6"/>
      <c r="L362" s="13">
        <f>+SUM(L364:L366)</f>
        <v>29.030399999999997</v>
      </c>
      <c r="M362" s="9"/>
    </row>
    <row r="363" spans="2:13" ht="12" customHeight="1">
      <c r="B363" s="5"/>
      <c r="C363" s="6"/>
      <c r="D363" s="6"/>
      <c r="E363" s="6"/>
      <c r="F363" s="6"/>
      <c r="G363" s="12"/>
      <c r="H363" s="14"/>
      <c r="I363" s="14"/>
      <c r="J363" s="15"/>
      <c r="K363" s="6"/>
      <c r="L363" s="16"/>
      <c r="M363" s="9"/>
    </row>
    <row r="364" spans="2:13" ht="12" customHeight="1">
      <c r="B364" s="5"/>
      <c r="C364" s="23" t="s">
        <v>96</v>
      </c>
      <c r="D364" s="6" t="s">
        <v>111</v>
      </c>
      <c r="E364" s="6"/>
      <c r="F364" s="6"/>
      <c r="G364" s="12" t="s">
        <v>0</v>
      </c>
      <c r="H364" s="14"/>
      <c r="I364" s="14">
        <v>1.4</v>
      </c>
      <c r="J364" s="15">
        <v>16.15</v>
      </c>
      <c r="K364" s="6"/>
      <c r="L364" s="16">
        <f>+J364*I364</f>
        <v>22.609999999999996</v>
      </c>
      <c r="M364" s="9"/>
    </row>
    <row r="365" spans="2:13" ht="12" customHeight="1">
      <c r="B365" s="5"/>
      <c r="C365" s="23" t="s">
        <v>100</v>
      </c>
      <c r="D365" s="6" t="s">
        <v>115</v>
      </c>
      <c r="E365" s="6"/>
      <c r="F365" s="6"/>
      <c r="G365" s="12" t="s">
        <v>118</v>
      </c>
      <c r="H365" s="14"/>
      <c r="I365" s="14">
        <v>1</v>
      </c>
      <c r="J365" s="15">
        <v>2.37</v>
      </c>
      <c r="K365" s="6"/>
      <c r="L365" s="16">
        <f>+J365*I365</f>
        <v>2.37</v>
      </c>
      <c r="M365" s="9"/>
    </row>
    <row r="366" spans="2:13" ht="12" customHeight="1">
      <c r="B366" s="5"/>
      <c r="C366" s="23" t="s">
        <v>101</v>
      </c>
      <c r="D366" s="6" t="s">
        <v>116</v>
      </c>
      <c r="E366" s="6"/>
      <c r="F366" s="6"/>
      <c r="G366" s="12" t="s">
        <v>118</v>
      </c>
      <c r="H366" s="14"/>
      <c r="I366" s="14">
        <v>4.88</v>
      </c>
      <c r="J366" s="15">
        <v>0.83</v>
      </c>
      <c r="K366" s="6"/>
      <c r="L366" s="16">
        <f>+J366*I366</f>
        <v>4.0504</v>
      </c>
      <c r="M366" s="9"/>
    </row>
    <row r="367" spans="2:13" ht="12" customHeight="1">
      <c r="B367" s="5"/>
      <c r="C367" s="23"/>
      <c r="D367" s="24"/>
      <c r="E367" s="6"/>
      <c r="F367" s="6"/>
      <c r="G367" s="12"/>
      <c r="H367" s="14"/>
      <c r="I367" s="14"/>
      <c r="J367" s="15"/>
      <c r="K367" s="6"/>
      <c r="L367" s="16"/>
      <c r="M367" s="9"/>
    </row>
    <row r="368" spans="2:13" ht="12" customHeight="1">
      <c r="B368" s="5"/>
      <c r="C368" s="6" t="s">
        <v>57</v>
      </c>
      <c r="D368" s="6"/>
      <c r="E368" s="6"/>
      <c r="F368" s="6"/>
      <c r="G368" s="12"/>
      <c r="H368" s="14"/>
      <c r="I368" s="14"/>
      <c r="J368" s="15"/>
      <c r="K368" s="6"/>
      <c r="L368" s="13">
        <f>+SUM(L370:L370)</f>
        <v>7.176000000000001</v>
      </c>
      <c r="M368" s="9"/>
    </row>
    <row r="369" spans="2:13" ht="12" customHeight="1">
      <c r="B369" s="5"/>
      <c r="C369" s="6"/>
      <c r="D369" s="6"/>
      <c r="E369" s="6"/>
      <c r="F369" s="6"/>
      <c r="G369" s="12"/>
      <c r="H369" s="14"/>
      <c r="I369" s="14"/>
      <c r="J369" s="15"/>
      <c r="K369" s="6"/>
      <c r="L369" s="6"/>
      <c r="M369" s="9"/>
    </row>
    <row r="370" spans="2:13" ht="12" customHeight="1">
      <c r="B370" s="5"/>
      <c r="C370" s="6"/>
      <c r="D370" s="6" t="s">
        <v>43</v>
      </c>
      <c r="E370" s="6"/>
      <c r="F370" s="6"/>
      <c r="G370" s="12" t="s">
        <v>21</v>
      </c>
      <c r="H370" s="15">
        <v>4</v>
      </c>
      <c r="I370" s="14">
        <f>+H370*8/F351</f>
        <v>0.8</v>
      </c>
      <c r="J370" s="15">
        <v>8.97</v>
      </c>
      <c r="K370" s="6"/>
      <c r="L370" s="16">
        <f>+I370*J370</f>
        <v>7.176000000000001</v>
      </c>
      <c r="M370" s="9"/>
    </row>
    <row r="371" spans="2:13" ht="12" customHeight="1">
      <c r="B371" s="5"/>
      <c r="C371" s="6"/>
      <c r="D371" s="6"/>
      <c r="E371" s="6"/>
      <c r="F371" s="6"/>
      <c r="G371" s="12"/>
      <c r="H371" s="15"/>
      <c r="I371" s="14"/>
      <c r="J371" s="15"/>
      <c r="K371" s="6"/>
      <c r="L371" s="16"/>
      <c r="M371" s="9"/>
    </row>
    <row r="372" spans="2:13" ht="12" customHeight="1">
      <c r="B372" s="5"/>
      <c r="C372" s="6" t="s">
        <v>22</v>
      </c>
      <c r="D372" s="6"/>
      <c r="E372" s="6"/>
      <c r="F372" s="6"/>
      <c r="G372" s="12"/>
      <c r="H372" s="14"/>
      <c r="I372" s="14"/>
      <c r="J372" s="15"/>
      <c r="K372" s="6"/>
      <c r="L372" s="13">
        <f>+SUM(L374)</f>
        <v>0.3588</v>
      </c>
      <c r="M372" s="9"/>
    </row>
    <row r="373" spans="2:13" ht="12" customHeight="1">
      <c r="B373" s="5"/>
      <c r="C373" s="6"/>
      <c r="D373" s="6"/>
      <c r="E373" s="6"/>
      <c r="F373" s="6"/>
      <c r="G373" s="12"/>
      <c r="H373" s="14"/>
      <c r="I373" s="14"/>
      <c r="J373" s="15"/>
      <c r="K373" s="6"/>
      <c r="L373" s="6"/>
      <c r="M373" s="9"/>
    </row>
    <row r="374" spans="2:13" ht="12" customHeight="1">
      <c r="B374" s="5"/>
      <c r="C374" s="6"/>
      <c r="D374" s="6" t="s">
        <v>22</v>
      </c>
      <c r="E374" s="6"/>
      <c r="F374" s="6"/>
      <c r="G374" s="12" t="s">
        <v>6</v>
      </c>
      <c r="H374" s="14"/>
      <c r="I374" s="14">
        <v>5</v>
      </c>
      <c r="J374" s="15">
        <f>+L368</f>
        <v>7.176000000000001</v>
      </c>
      <c r="K374" s="6"/>
      <c r="L374" s="16">
        <f>+J374*I374/100</f>
        <v>0.3588</v>
      </c>
      <c r="M374" s="9"/>
    </row>
    <row r="375" spans="2:13" ht="12" customHeight="1">
      <c r="B375" s="5"/>
      <c r="C375" s="6"/>
      <c r="D375" s="6"/>
      <c r="E375" s="6"/>
      <c r="F375" s="6"/>
      <c r="G375" s="6"/>
      <c r="H375" s="14"/>
      <c r="I375" s="14"/>
      <c r="J375" s="12"/>
      <c r="K375" s="6"/>
      <c r="L375" s="6"/>
      <c r="M375" s="9"/>
    </row>
    <row r="376" spans="2:13" ht="12" customHeight="1">
      <c r="B376" s="5"/>
      <c r="C376" s="11" t="s">
        <v>23</v>
      </c>
      <c r="D376" s="6"/>
      <c r="E376" s="6"/>
      <c r="F376" s="6"/>
      <c r="G376" s="6"/>
      <c r="H376" s="12"/>
      <c r="I376" s="12"/>
      <c r="J376" s="12"/>
      <c r="K376" s="6"/>
      <c r="L376" s="13">
        <f>+L358+L368+L372+L362</f>
        <v>38.3212</v>
      </c>
      <c r="M376" s="9"/>
    </row>
    <row r="377" spans="2:13" ht="12" customHeight="1" thickBot="1">
      <c r="B377" s="18"/>
      <c r="C377" s="19"/>
      <c r="D377" s="19"/>
      <c r="E377" s="19"/>
      <c r="F377" s="19"/>
      <c r="G377" s="19"/>
      <c r="H377" s="20"/>
      <c r="I377" s="20"/>
      <c r="J377" s="20"/>
      <c r="K377" s="19"/>
      <c r="L377" s="21"/>
      <c r="M377" s="22"/>
    </row>
    <row r="379" ht="12" customHeight="1" thickBot="1"/>
    <row r="380" spans="2:13" ht="12" customHeight="1"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2"/>
    </row>
    <row r="381" spans="2:13" ht="12" customHeight="1">
      <c r="B381" s="5"/>
      <c r="C381" s="6" t="s">
        <v>7</v>
      </c>
      <c r="D381" s="6"/>
      <c r="E381" s="7" t="s">
        <v>8</v>
      </c>
      <c r="F381" s="8" t="s">
        <v>163</v>
      </c>
      <c r="G381" s="6"/>
      <c r="H381" s="6"/>
      <c r="I381" s="6"/>
      <c r="J381" s="6"/>
      <c r="K381" s="6"/>
      <c r="L381" s="6"/>
      <c r="M381" s="33"/>
    </row>
    <row r="382" spans="2:13" ht="12" customHeight="1">
      <c r="B382" s="5"/>
      <c r="C382" s="6" t="s">
        <v>9</v>
      </c>
      <c r="D382" s="6"/>
      <c r="E382" s="7" t="s">
        <v>8</v>
      </c>
      <c r="F382" s="10">
        <v>30</v>
      </c>
      <c r="G382" s="6" t="s">
        <v>110</v>
      </c>
      <c r="H382" s="6"/>
      <c r="I382" s="6"/>
      <c r="J382" s="6"/>
      <c r="K382" s="6"/>
      <c r="L382" s="6"/>
      <c r="M382" s="33"/>
    </row>
    <row r="383" spans="2:13" ht="12" customHeight="1">
      <c r="B383" s="5"/>
      <c r="C383" s="6" t="s">
        <v>10</v>
      </c>
      <c r="D383" s="6"/>
      <c r="E383" s="7" t="s">
        <v>8</v>
      </c>
      <c r="F383" s="6" t="s">
        <v>2</v>
      </c>
      <c r="G383" s="6"/>
      <c r="H383" s="6"/>
      <c r="I383" s="6"/>
      <c r="J383" s="6"/>
      <c r="K383" s="6"/>
      <c r="L383" s="6"/>
      <c r="M383" s="33"/>
    </row>
    <row r="384" spans="2:13" ht="12" customHeight="1">
      <c r="B384" s="5"/>
      <c r="C384" s="6" t="s">
        <v>11</v>
      </c>
      <c r="D384" s="6"/>
      <c r="E384" s="7" t="s">
        <v>8</v>
      </c>
      <c r="F384" s="11" t="s">
        <v>175</v>
      </c>
      <c r="G384" s="6"/>
      <c r="H384" s="6"/>
      <c r="I384" s="6"/>
      <c r="J384" s="6"/>
      <c r="K384" s="6"/>
      <c r="L384" s="6"/>
      <c r="M384" s="33"/>
    </row>
    <row r="385" spans="2:13" ht="12" customHeight="1">
      <c r="B385" s="5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33"/>
    </row>
    <row r="386" spans="2:13" ht="12" customHeight="1">
      <c r="B386" s="5"/>
      <c r="C386" s="59" t="s">
        <v>12</v>
      </c>
      <c r="D386" s="59" t="s">
        <v>13</v>
      </c>
      <c r="E386" s="59"/>
      <c r="F386" s="59"/>
      <c r="G386" s="59" t="s">
        <v>5</v>
      </c>
      <c r="H386" s="59" t="s">
        <v>14</v>
      </c>
      <c r="I386" s="59" t="s">
        <v>15</v>
      </c>
      <c r="J386" s="12" t="s">
        <v>16</v>
      </c>
      <c r="K386" s="6"/>
      <c r="L386" s="12" t="s">
        <v>17</v>
      </c>
      <c r="M386" s="33"/>
    </row>
    <row r="387" spans="2:13" ht="12" customHeight="1">
      <c r="B387" s="5"/>
      <c r="C387" s="59"/>
      <c r="D387" s="59"/>
      <c r="E387" s="59"/>
      <c r="F387" s="59"/>
      <c r="G387" s="59"/>
      <c r="H387" s="59"/>
      <c r="I387" s="59"/>
      <c r="J387" s="12" t="s">
        <v>18</v>
      </c>
      <c r="K387" s="12"/>
      <c r="L387" s="12" t="s">
        <v>18</v>
      </c>
      <c r="M387" s="33"/>
    </row>
    <row r="388" spans="2:13" ht="12" customHeight="1">
      <c r="B388" s="5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33"/>
    </row>
    <row r="389" spans="2:13" ht="12" customHeight="1">
      <c r="B389" s="5"/>
      <c r="C389" s="6" t="s">
        <v>26</v>
      </c>
      <c r="D389" s="6"/>
      <c r="E389" s="6"/>
      <c r="F389" s="6"/>
      <c r="G389" s="6"/>
      <c r="H389" s="6"/>
      <c r="I389" s="6"/>
      <c r="J389" s="6"/>
      <c r="K389" s="6"/>
      <c r="L389" s="13">
        <f>+SUM(L391:L391)</f>
        <v>15.225000000000001</v>
      </c>
      <c r="M389" s="33"/>
    </row>
    <row r="390" spans="2:13" ht="12" customHeight="1">
      <c r="B390" s="5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33"/>
    </row>
    <row r="391" spans="2:13" ht="12" customHeight="1">
      <c r="B391" s="5"/>
      <c r="C391" s="6"/>
      <c r="D391" s="6" t="s">
        <v>178</v>
      </c>
      <c r="E391" s="6"/>
      <c r="F391" s="6"/>
      <c r="G391" s="12" t="s">
        <v>2</v>
      </c>
      <c r="H391" s="14"/>
      <c r="I391" s="14">
        <v>1.05</v>
      </c>
      <c r="J391" s="15">
        <v>14.5</v>
      </c>
      <c r="K391" s="6"/>
      <c r="L391" s="16">
        <f>+J391*I391</f>
        <v>15.225000000000001</v>
      </c>
      <c r="M391" s="33"/>
    </row>
    <row r="392" spans="2:13" ht="12" customHeight="1">
      <c r="B392" s="5"/>
      <c r="C392" s="34"/>
      <c r="D392" s="35"/>
      <c r="E392" s="6"/>
      <c r="F392" s="6"/>
      <c r="G392" s="12"/>
      <c r="H392" s="14"/>
      <c r="I392" s="14"/>
      <c r="J392" s="15"/>
      <c r="K392" s="6"/>
      <c r="L392" s="16"/>
      <c r="M392" s="33"/>
    </row>
    <row r="393" spans="2:13" ht="12" customHeight="1">
      <c r="B393" s="5"/>
      <c r="C393" s="6" t="s">
        <v>57</v>
      </c>
      <c r="D393" s="6"/>
      <c r="E393" s="6"/>
      <c r="F393" s="6"/>
      <c r="G393" s="12"/>
      <c r="H393" s="14"/>
      <c r="I393" s="14"/>
      <c r="J393" s="15"/>
      <c r="K393" s="6"/>
      <c r="L393" s="13">
        <f>+SUM(L395:L396)</f>
        <v>5.045333333333334</v>
      </c>
      <c r="M393" s="33"/>
    </row>
    <row r="394" spans="2:13" ht="12" customHeight="1">
      <c r="B394" s="5"/>
      <c r="C394" s="6"/>
      <c r="D394" s="6"/>
      <c r="E394" s="6"/>
      <c r="F394" s="6"/>
      <c r="G394" s="12"/>
      <c r="H394" s="14"/>
      <c r="I394" s="14"/>
      <c r="J394" s="15"/>
      <c r="K394" s="6"/>
      <c r="L394" s="6"/>
      <c r="M394" s="33"/>
    </row>
    <row r="395" spans="2:13" ht="12" customHeight="1">
      <c r="B395" s="5"/>
      <c r="C395" s="6"/>
      <c r="D395" s="6" t="s">
        <v>25</v>
      </c>
      <c r="E395" s="6"/>
      <c r="F395" s="6"/>
      <c r="G395" s="12" t="s">
        <v>21</v>
      </c>
      <c r="H395" s="15">
        <v>1</v>
      </c>
      <c r="I395" s="14">
        <f>+H395*8/F382</f>
        <v>0.26666666666666666</v>
      </c>
      <c r="J395" s="15">
        <v>9.95</v>
      </c>
      <c r="K395" s="6"/>
      <c r="L395" s="16">
        <f>+I395*J395</f>
        <v>2.6533333333333333</v>
      </c>
      <c r="M395" s="33"/>
    </row>
    <row r="396" spans="2:13" ht="12" customHeight="1">
      <c r="B396" s="5"/>
      <c r="C396" s="6"/>
      <c r="D396" s="6" t="s">
        <v>43</v>
      </c>
      <c r="E396" s="6"/>
      <c r="F396" s="6"/>
      <c r="G396" s="12" t="s">
        <v>21</v>
      </c>
      <c r="H396" s="15">
        <v>1</v>
      </c>
      <c r="I396" s="14">
        <f>+H396*8/F382</f>
        <v>0.26666666666666666</v>
      </c>
      <c r="J396" s="15">
        <v>8.97</v>
      </c>
      <c r="K396" s="6"/>
      <c r="L396" s="16">
        <f>+I396*J396</f>
        <v>2.3920000000000003</v>
      </c>
      <c r="M396" s="33"/>
    </row>
    <row r="397" spans="2:13" ht="12" customHeight="1">
      <c r="B397" s="5"/>
      <c r="C397" s="6"/>
      <c r="D397" s="6"/>
      <c r="E397" s="6"/>
      <c r="F397" s="6"/>
      <c r="G397" s="12"/>
      <c r="H397" s="15"/>
      <c r="I397" s="14"/>
      <c r="J397" s="15"/>
      <c r="K397" s="6"/>
      <c r="L397" s="16"/>
      <c r="M397" s="33"/>
    </row>
    <row r="398" spans="2:13" ht="12" customHeight="1">
      <c r="B398" s="5"/>
      <c r="C398" s="6" t="s">
        <v>22</v>
      </c>
      <c r="D398" s="6"/>
      <c r="E398" s="6"/>
      <c r="F398" s="6"/>
      <c r="G398" s="12"/>
      <c r="H398" s="14"/>
      <c r="I398" s="14"/>
      <c r="J398" s="15"/>
      <c r="K398" s="6"/>
      <c r="L398" s="13">
        <f>+SUM(L400)</f>
        <v>0.25226666666666664</v>
      </c>
      <c r="M398" s="33"/>
    </row>
    <row r="399" spans="2:13" ht="12" customHeight="1">
      <c r="B399" s="5"/>
      <c r="C399" s="6"/>
      <c r="D399" s="6"/>
      <c r="E399" s="6"/>
      <c r="F399" s="6"/>
      <c r="G399" s="12"/>
      <c r="H399" s="14"/>
      <c r="I399" s="14"/>
      <c r="J399" s="15"/>
      <c r="K399" s="6"/>
      <c r="L399" s="6"/>
      <c r="M399" s="33"/>
    </row>
    <row r="400" spans="2:13" ht="12" customHeight="1">
      <c r="B400" s="5"/>
      <c r="C400" s="6"/>
      <c r="D400" s="6" t="s">
        <v>22</v>
      </c>
      <c r="E400" s="6"/>
      <c r="F400" s="6"/>
      <c r="G400" s="12" t="s">
        <v>6</v>
      </c>
      <c r="H400" s="14"/>
      <c r="I400" s="14">
        <v>5</v>
      </c>
      <c r="J400" s="15">
        <f>+L393</f>
        <v>5.045333333333334</v>
      </c>
      <c r="K400" s="6"/>
      <c r="L400" s="16">
        <f>+J400*I400/100</f>
        <v>0.25226666666666664</v>
      </c>
      <c r="M400" s="33"/>
    </row>
    <row r="401" spans="2:13" ht="12" customHeight="1">
      <c r="B401" s="5"/>
      <c r="C401" s="6"/>
      <c r="D401" s="6"/>
      <c r="E401" s="6"/>
      <c r="F401" s="6"/>
      <c r="G401" s="6"/>
      <c r="H401" s="14"/>
      <c r="I401" s="14"/>
      <c r="J401" s="12"/>
      <c r="K401" s="6"/>
      <c r="L401" s="6"/>
      <c r="M401" s="33"/>
    </row>
    <row r="402" spans="2:13" ht="12" customHeight="1">
      <c r="B402" s="5"/>
      <c r="C402" s="11" t="s">
        <v>23</v>
      </c>
      <c r="D402" s="6"/>
      <c r="E402" s="6"/>
      <c r="F402" s="6"/>
      <c r="G402" s="6"/>
      <c r="H402" s="12"/>
      <c r="I402" s="12"/>
      <c r="J402" s="12"/>
      <c r="K402" s="6"/>
      <c r="L402" s="13">
        <f>+L389+L393+L398</f>
        <v>20.5226</v>
      </c>
      <c r="M402" s="33"/>
    </row>
    <row r="403" spans="2:13" ht="12" customHeight="1" thickBot="1">
      <c r="B403" s="18"/>
      <c r="C403" s="19"/>
      <c r="D403" s="19"/>
      <c r="E403" s="19"/>
      <c r="F403" s="19"/>
      <c r="G403" s="19"/>
      <c r="H403" s="20"/>
      <c r="I403" s="20"/>
      <c r="J403" s="20"/>
      <c r="K403" s="19"/>
      <c r="L403" s="21"/>
      <c r="M403" s="36"/>
    </row>
    <row r="405" ht="12" customHeight="1" thickBot="1"/>
    <row r="406" spans="2:13" ht="12" customHeight="1"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2"/>
    </row>
    <row r="407" spans="2:13" ht="12" customHeight="1">
      <c r="B407" s="5"/>
      <c r="C407" s="6" t="s">
        <v>7</v>
      </c>
      <c r="D407" s="6"/>
      <c r="E407" s="7" t="s">
        <v>8</v>
      </c>
      <c r="F407" s="8" t="s">
        <v>172</v>
      </c>
      <c r="G407" s="6"/>
      <c r="H407" s="6"/>
      <c r="I407" s="6"/>
      <c r="J407" s="6"/>
      <c r="K407" s="6"/>
      <c r="L407" s="6"/>
      <c r="M407" s="33"/>
    </row>
    <row r="408" spans="2:13" ht="12" customHeight="1">
      <c r="B408" s="5"/>
      <c r="C408" s="6" t="s">
        <v>9</v>
      </c>
      <c r="D408" s="6"/>
      <c r="E408" s="7" t="s">
        <v>8</v>
      </c>
      <c r="F408" s="10">
        <v>30</v>
      </c>
      <c r="G408" s="6" t="s">
        <v>110</v>
      </c>
      <c r="H408" s="6"/>
      <c r="I408" s="6"/>
      <c r="J408" s="6"/>
      <c r="K408" s="6"/>
      <c r="L408" s="6"/>
      <c r="M408" s="33"/>
    </row>
    <row r="409" spans="2:13" ht="12" customHeight="1">
      <c r="B409" s="5"/>
      <c r="C409" s="6" t="s">
        <v>10</v>
      </c>
      <c r="D409" s="6"/>
      <c r="E409" s="7" t="s">
        <v>8</v>
      </c>
      <c r="F409" s="6" t="s">
        <v>2</v>
      </c>
      <c r="G409" s="6"/>
      <c r="H409" s="6"/>
      <c r="I409" s="6"/>
      <c r="J409" s="6"/>
      <c r="K409" s="6"/>
      <c r="L409" s="6"/>
      <c r="M409" s="33"/>
    </row>
    <row r="410" spans="2:13" ht="12" customHeight="1">
      <c r="B410" s="5"/>
      <c r="C410" s="6" t="s">
        <v>11</v>
      </c>
      <c r="D410" s="6"/>
      <c r="E410" s="7" t="s">
        <v>8</v>
      </c>
      <c r="F410" s="11" t="s">
        <v>177</v>
      </c>
      <c r="G410" s="6"/>
      <c r="H410" s="6"/>
      <c r="I410" s="6"/>
      <c r="J410" s="6"/>
      <c r="K410" s="6"/>
      <c r="L410" s="6"/>
      <c r="M410" s="33"/>
    </row>
    <row r="411" spans="2:13" ht="12" customHeight="1">
      <c r="B411" s="5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33"/>
    </row>
    <row r="412" spans="2:13" ht="12" customHeight="1">
      <c r="B412" s="5"/>
      <c r="C412" s="59" t="s">
        <v>12</v>
      </c>
      <c r="D412" s="59" t="s">
        <v>13</v>
      </c>
      <c r="E412" s="59"/>
      <c r="F412" s="59"/>
      <c r="G412" s="59" t="s">
        <v>5</v>
      </c>
      <c r="H412" s="59" t="s">
        <v>14</v>
      </c>
      <c r="I412" s="59" t="s">
        <v>15</v>
      </c>
      <c r="J412" s="12" t="s">
        <v>16</v>
      </c>
      <c r="K412" s="6"/>
      <c r="L412" s="12" t="s">
        <v>17</v>
      </c>
      <c r="M412" s="33"/>
    </row>
    <row r="413" spans="2:13" ht="12" customHeight="1">
      <c r="B413" s="5"/>
      <c r="C413" s="59"/>
      <c r="D413" s="59"/>
      <c r="E413" s="59"/>
      <c r="F413" s="59"/>
      <c r="G413" s="59"/>
      <c r="H413" s="59"/>
      <c r="I413" s="59"/>
      <c r="J413" s="12" t="s">
        <v>18</v>
      </c>
      <c r="K413" s="12"/>
      <c r="L413" s="12" t="s">
        <v>18</v>
      </c>
      <c r="M413" s="33"/>
    </row>
    <row r="414" spans="2:13" ht="12" customHeight="1">
      <c r="B414" s="5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33"/>
    </row>
    <row r="415" spans="2:13" ht="12" customHeight="1">
      <c r="B415" s="5"/>
      <c r="C415" s="6" t="s">
        <v>26</v>
      </c>
      <c r="D415" s="6"/>
      <c r="E415" s="6"/>
      <c r="F415" s="6"/>
      <c r="G415" s="6"/>
      <c r="H415" s="6"/>
      <c r="I415" s="6"/>
      <c r="J415" s="6"/>
      <c r="K415" s="6"/>
      <c r="L415" s="13">
        <f>+SUM(L417:L417)</f>
        <v>33.0225</v>
      </c>
      <c r="M415" s="33"/>
    </row>
    <row r="416" spans="2:13" ht="12" customHeight="1">
      <c r="B416" s="5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33"/>
    </row>
    <row r="417" spans="2:13" ht="12" customHeight="1">
      <c r="B417" s="5"/>
      <c r="C417" s="6"/>
      <c r="D417" s="6" t="s">
        <v>179</v>
      </c>
      <c r="E417" s="6"/>
      <c r="F417" s="6"/>
      <c r="G417" s="12" t="s">
        <v>2</v>
      </c>
      <c r="H417" s="14"/>
      <c r="I417" s="14">
        <v>1.05</v>
      </c>
      <c r="J417" s="15">
        <v>31.45</v>
      </c>
      <c r="K417" s="6"/>
      <c r="L417" s="16">
        <f>+J417*I417</f>
        <v>33.0225</v>
      </c>
      <c r="M417" s="33"/>
    </row>
    <row r="418" spans="2:13" ht="12" customHeight="1">
      <c r="B418" s="5"/>
      <c r="C418" s="34"/>
      <c r="D418" s="35"/>
      <c r="E418" s="6"/>
      <c r="F418" s="6"/>
      <c r="G418" s="12"/>
      <c r="H418" s="14"/>
      <c r="I418" s="14"/>
      <c r="J418" s="15"/>
      <c r="K418" s="6"/>
      <c r="L418" s="16"/>
      <c r="M418" s="33"/>
    </row>
    <row r="419" spans="2:13" ht="12" customHeight="1">
      <c r="B419" s="5"/>
      <c r="C419" s="6" t="s">
        <v>57</v>
      </c>
      <c r="D419" s="6"/>
      <c r="E419" s="6"/>
      <c r="F419" s="6"/>
      <c r="G419" s="12"/>
      <c r="H419" s="14"/>
      <c r="I419" s="14"/>
      <c r="J419" s="15"/>
      <c r="K419" s="6"/>
      <c r="L419" s="13">
        <f>+SUM(L421:L422)</f>
        <v>5.045333333333334</v>
      </c>
      <c r="M419" s="33"/>
    </row>
    <row r="420" spans="2:13" ht="12" customHeight="1">
      <c r="B420" s="5"/>
      <c r="C420" s="6"/>
      <c r="D420" s="6"/>
      <c r="E420" s="6"/>
      <c r="F420" s="6"/>
      <c r="G420" s="12"/>
      <c r="H420" s="14"/>
      <c r="I420" s="14"/>
      <c r="J420" s="15"/>
      <c r="K420" s="6"/>
      <c r="L420" s="6"/>
      <c r="M420" s="33"/>
    </row>
    <row r="421" spans="2:13" ht="12" customHeight="1">
      <c r="B421" s="5"/>
      <c r="C421" s="6"/>
      <c r="D421" s="6" t="s">
        <v>25</v>
      </c>
      <c r="E421" s="6"/>
      <c r="F421" s="6"/>
      <c r="G421" s="12" t="s">
        <v>21</v>
      </c>
      <c r="H421" s="15">
        <v>1</v>
      </c>
      <c r="I421" s="14">
        <f>+H421*8/F408</f>
        <v>0.26666666666666666</v>
      </c>
      <c r="J421" s="15">
        <v>9.95</v>
      </c>
      <c r="K421" s="6"/>
      <c r="L421" s="16">
        <f>+I421*J421</f>
        <v>2.6533333333333333</v>
      </c>
      <c r="M421" s="33"/>
    </row>
    <row r="422" spans="2:13" ht="12" customHeight="1">
      <c r="B422" s="5"/>
      <c r="C422" s="6"/>
      <c r="D422" s="6" t="s">
        <v>43</v>
      </c>
      <c r="E422" s="6"/>
      <c r="F422" s="6"/>
      <c r="G422" s="12" t="s">
        <v>21</v>
      </c>
      <c r="H422" s="15">
        <v>1</v>
      </c>
      <c r="I422" s="14">
        <f>+H422*8/F408</f>
        <v>0.26666666666666666</v>
      </c>
      <c r="J422" s="15">
        <v>8.97</v>
      </c>
      <c r="K422" s="6"/>
      <c r="L422" s="16">
        <f>+I422*J422</f>
        <v>2.3920000000000003</v>
      </c>
      <c r="M422" s="33"/>
    </row>
    <row r="423" spans="2:13" ht="12" customHeight="1">
      <c r="B423" s="5"/>
      <c r="C423" s="6"/>
      <c r="D423" s="6"/>
      <c r="E423" s="6"/>
      <c r="F423" s="6"/>
      <c r="G423" s="12"/>
      <c r="H423" s="15"/>
      <c r="I423" s="14"/>
      <c r="J423" s="15"/>
      <c r="K423" s="6"/>
      <c r="L423" s="16"/>
      <c r="M423" s="33"/>
    </row>
    <row r="424" spans="2:13" ht="12" customHeight="1">
      <c r="B424" s="5"/>
      <c r="C424" s="6" t="s">
        <v>22</v>
      </c>
      <c r="D424" s="6"/>
      <c r="E424" s="6"/>
      <c r="F424" s="6"/>
      <c r="G424" s="12"/>
      <c r="H424" s="14"/>
      <c r="I424" s="14"/>
      <c r="J424" s="15"/>
      <c r="K424" s="6"/>
      <c r="L424" s="13">
        <f>+SUM(L426)</f>
        <v>0.25226666666666664</v>
      </c>
      <c r="M424" s="33"/>
    </row>
    <row r="425" spans="2:13" ht="12" customHeight="1">
      <c r="B425" s="5"/>
      <c r="C425" s="6"/>
      <c r="D425" s="6"/>
      <c r="E425" s="6"/>
      <c r="F425" s="6"/>
      <c r="G425" s="12"/>
      <c r="H425" s="14"/>
      <c r="I425" s="14"/>
      <c r="J425" s="15"/>
      <c r="K425" s="6"/>
      <c r="L425" s="6"/>
      <c r="M425" s="33"/>
    </row>
    <row r="426" spans="2:13" ht="12" customHeight="1">
      <c r="B426" s="5"/>
      <c r="C426" s="6"/>
      <c r="D426" s="6" t="s">
        <v>22</v>
      </c>
      <c r="E426" s="6"/>
      <c r="F426" s="6"/>
      <c r="G426" s="12" t="s">
        <v>6</v>
      </c>
      <c r="H426" s="14"/>
      <c r="I426" s="14">
        <v>5</v>
      </c>
      <c r="J426" s="15">
        <f>+L419</f>
        <v>5.045333333333334</v>
      </c>
      <c r="K426" s="6"/>
      <c r="L426" s="16">
        <f>+J426*I426/100</f>
        <v>0.25226666666666664</v>
      </c>
      <c r="M426" s="33"/>
    </row>
    <row r="427" spans="2:13" ht="12" customHeight="1">
      <c r="B427" s="5"/>
      <c r="C427" s="6"/>
      <c r="D427" s="6"/>
      <c r="E427" s="6"/>
      <c r="F427" s="6"/>
      <c r="G427" s="6"/>
      <c r="H427" s="14"/>
      <c r="I427" s="14"/>
      <c r="J427" s="12"/>
      <c r="K427" s="6"/>
      <c r="L427" s="6"/>
      <c r="M427" s="33"/>
    </row>
    <row r="428" spans="2:13" ht="12" customHeight="1">
      <c r="B428" s="5"/>
      <c r="C428" s="11" t="s">
        <v>23</v>
      </c>
      <c r="D428" s="6"/>
      <c r="E428" s="6"/>
      <c r="F428" s="6"/>
      <c r="G428" s="6"/>
      <c r="H428" s="12"/>
      <c r="I428" s="12"/>
      <c r="J428" s="12"/>
      <c r="K428" s="6"/>
      <c r="L428" s="13">
        <f>+L415+L419+L424</f>
        <v>38.3201</v>
      </c>
      <c r="M428" s="33"/>
    </row>
    <row r="429" spans="2:13" ht="12" customHeight="1" thickBot="1">
      <c r="B429" s="18"/>
      <c r="C429" s="19"/>
      <c r="D429" s="19"/>
      <c r="E429" s="19"/>
      <c r="F429" s="19"/>
      <c r="G429" s="19"/>
      <c r="H429" s="20"/>
      <c r="I429" s="20"/>
      <c r="J429" s="20"/>
      <c r="K429" s="19"/>
      <c r="L429" s="21"/>
      <c r="M429" s="36"/>
    </row>
    <row r="431" ht="12" customHeight="1" thickBot="1"/>
    <row r="432" spans="2:13" ht="12" customHeight="1"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4"/>
    </row>
    <row r="433" spans="2:13" ht="12" customHeight="1">
      <c r="B433" s="5"/>
      <c r="C433" s="6" t="s">
        <v>7</v>
      </c>
      <c r="D433" s="6"/>
      <c r="E433" s="7" t="s">
        <v>8</v>
      </c>
      <c r="F433" s="8" t="s">
        <v>174</v>
      </c>
      <c r="G433" s="6"/>
      <c r="H433" s="6"/>
      <c r="I433" s="6"/>
      <c r="J433" s="6"/>
      <c r="K433" s="6"/>
      <c r="L433" s="6"/>
      <c r="M433" s="9"/>
    </row>
    <row r="434" spans="2:13" ht="12" customHeight="1">
      <c r="B434" s="5"/>
      <c r="C434" s="6" t="s">
        <v>9</v>
      </c>
      <c r="D434" s="6"/>
      <c r="E434" s="7" t="s">
        <v>8</v>
      </c>
      <c r="F434" s="10">
        <v>30</v>
      </c>
      <c r="G434" s="6" t="s">
        <v>173</v>
      </c>
      <c r="H434" s="6"/>
      <c r="I434" s="6"/>
      <c r="J434" s="6"/>
      <c r="K434" s="6"/>
      <c r="L434" s="6"/>
      <c r="M434" s="9"/>
    </row>
    <row r="435" spans="2:13" ht="12" customHeight="1">
      <c r="B435" s="5"/>
      <c r="C435" s="6" t="s">
        <v>10</v>
      </c>
      <c r="D435" s="6"/>
      <c r="E435" s="7" t="s">
        <v>8</v>
      </c>
      <c r="F435" s="6" t="s">
        <v>0</v>
      </c>
      <c r="G435" s="6"/>
      <c r="H435" s="6"/>
      <c r="I435" s="6"/>
      <c r="J435" s="6"/>
      <c r="K435" s="6"/>
      <c r="L435" s="6"/>
      <c r="M435" s="9"/>
    </row>
    <row r="436" spans="2:13" ht="12" customHeight="1">
      <c r="B436" s="5"/>
      <c r="C436" s="6" t="s">
        <v>11</v>
      </c>
      <c r="D436" s="6"/>
      <c r="E436" s="7" t="s">
        <v>8</v>
      </c>
      <c r="F436" s="11" t="s">
        <v>180</v>
      </c>
      <c r="G436" s="6"/>
      <c r="H436" s="6"/>
      <c r="I436" s="6"/>
      <c r="J436" s="6"/>
      <c r="K436" s="6"/>
      <c r="L436" s="6"/>
      <c r="M436" s="9"/>
    </row>
    <row r="437" spans="2:13" ht="12" customHeight="1">
      <c r="B437" s="5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9"/>
    </row>
    <row r="438" spans="2:13" ht="12" customHeight="1">
      <c r="B438" s="5"/>
      <c r="C438" s="59" t="s">
        <v>12</v>
      </c>
      <c r="D438" s="59" t="s">
        <v>13</v>
      </c>
      <c r="E438" s="59"/>
      <c r="F438" s="59"/>
      <c r="G438" s="59" t="s">
        <v>5</v>
      </c>
      <c r="H438" s="59" t="s">
        <v>14</v>
      </c>
      <c r="I438" s="59" t="s">
        <v>15</v>
      </c>
      <c r="J438" s="12" t="s">
        <v>16</v>
      </c>
      <c r="K438" s="6"/>
      <c r="L438" s="12" t="s">
        <v>17</v>
      </c>
      <c r="M438" s="9"/>
    </row>
    <row r="439" spans="2:13" ht="12" customHeight="1">
      <c r="B439" s="5"/>
      <c r="C439" s="59"/>
      <c r="D439" s="59"/>
      <c r="E439" s="59"/>
      <c r="F439" s="59"/>
      <c r="G439" s="59"/>
      <c r="H439" s="59"/>
      <c r="I439" s="59"/>
      <c r="J439" s="12" t="s">
        <v>18</v>
      </c>
      <c r="K439" s="12"/>
      <c r="L439" s="12" t="s">
        <v>18</v>
      </c>
      <c r="M439" s="9"/>
    </row>
    <row r="440" spans="2:13" ht="12" customHeight="1">
      <c r="B440" s="5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9"/>
    </row>
    <row r="441" spans="2:13" ht="12" customHeight="1">
      <c r="B441" s="5"/>
      <c r="C441" s="6" t="s">
        <v>33</v>
      </c>
      <c r="D441" s="6"/>
      <c r="E441" s="6"/>
      <c r="F441" s="6"/>
      <c r="G441" s="6"/>
      <c r="H441" s="6"/>
      <c r="I441" s="6"/>
      <c r="J441" s="6"/>
      <c r="K441" s="6"/>
      <c r="L441" s="13">
        <f>+SUM(L443:L443)</f>
        <v>2.341333333333333</v>
      </c>
      <c r="M441" s="9"/>
    </row>
    <row r="442" spans="2:13" ht="12" customHeight="1">
      <c r="B442" s="5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9"/>
    </row>
    <row r="443" spans="2:13" ht="12" customHeight="1">
      <c r="B443" s="5"/>
      <c r="C443" s="6"/>
      <c r="D443" s="6" t="s">
        <v>69</v>
      </c>
      <c r="E443" s="6"/>
      <c r="F443" s="6"/>
      <c r="G443" s="12" t="s">
        <v>38</v>
      </c>
      <c r="H443" s="15">
        <v>1</v>
      </c>
      <c r="I443" s="14">
        <f>+H443*8/F434</f>
        <v>0.26666666666666666</v>
      </c>
      <c r="J443" s="15">
        <v>8.78</v>
      </c>
      <c r="K443" s="6"/>
      <c r="L443" s="16">
        <f>+J443*I443</f>
        <v>2.341333333333333</v>
      </c>
      <c r="M443" s="9"/>
    </row>
    <row r="444" spans="2:13" ht="12" customHeight="1">
      <c r="B444" s="5"/>
      <c r="C444" s="6"/>
      <c r="D444" s="6"/>
      <c r="E444" s="6"/>
      <c r="F444" s="6"/>
      <c r="G444" s="12"/>
      <c r="H444" s="14"/>
      <c r="I444" s="14"/>
      <c r="J444" s="15"/>
      <c r="K444" s="6"/>
      <c r="L444" s="16"/>
      <c r="M444" s="9"/>
    </row>
    <row r="445" spans="2:13" ht="12" customHeight="1">
      <c r="B445" s="5"/>
      <c r="C445" s="6" t="s">
        <v>58</v>
      </c>
      <c r="D445" s="6"/>
      <c r="E445" s="6"/>
      <c r="F445" s="6"/>
      <c r="G445" s="12"/>
      <c r="H445" s="14"/>
      <c r="I445" s="14"/>
      <c r="J445" s="15"/>
      <c r="K445" s="6"/>
      <c r="L445" s="13">
        <f>+SUM(L447:L449)</f>
        <v>7.6084</v>
      </c>
      <c r="M445" s="9"/>
    </row>
    <row r="446" spans="2:13" ht="12" customHeight="1">
      <c r="B446" s="5"/>
      <c r="C446" s="6"/>
      <c r="D446" s="6"/>
      <c r="E446" s="6"/>
      <c r="F446" s="6"/>
      <c r="G446" s="12"/>
      <c r="H446" s="14"/>
      <c r="I446" s="14"/>
      <c r="J446" s="15"/>
      <c r="K446" s="6"/>
      <c r="L446" s="16"/>
      <c r="M446" s="9"/>
    </row>
    <row r="447" spans="2:13" ht="12" customHeight="1">
      <c r="B447" s="5"/>
      <c r="C447" s="23" t="s">
        <v>51</v>
      </c>
      <c r="D447" s="6" t="s">
        <v>59</v>
      </c>
      <c r="E447" s="6"/>
      <c r="F447" s="6"/>
      <c r="G447" s="12" t="s">
        <v>0</v>
      </c>
      <c r="H447" s="14"/>
      <c r="I447" s="14">
        <v>0.12</v>
      </c>
      <c r="J447" s="15">
        <v>9.9</v>
      </c>
      <c r="K447" s="6"/>
      <c r="L447" s="16">
        <f>+J447*I447</f>
        <v>1.188</v>
      </c>
      <c r="M447" s="9"/>
    </row>
    <row r="448" spans="2:13" ht="12" customHeight="1">
      <c r="B448" s="5"/>
      <c r="C448" s="23" t="s">
        <v>100</v>
      </c>
      <c r="D448" s="6" t="s">
        <v>115</v>
      </c>
      <c r="E448" s="6"/>
      <c r="F448" s="6"/>
      <c r="G448" s="12" t="s">
        <v>118</v>
      </c>
      <c r="H448" s="14"/>
      <c r="I448" s="14">
        <v>1</v>
      </c>
      <c r="J448" s="15">
        <v>2.37</v>
      </c>
      <c r="K448" s="6"/>
      <c r="L448" s="16">
        <f>+J448*I448</f>
        <v>2.37</v>
      </c>
      <c r="M448" s="9"/>
    </row>
    <row r="449" spans="2:13" ht="12" customHeight="1">
      <c r="B449" s="5"/>
      <c r="C449" s="23" t="s">
        <v>101</v>
      </c>
      <c r="D449" s="6" t="s">
        <v>116</v>
      </c>
      <c r="E449" s="6"/>
      <c r="F449" s="6"/>
      <c r="G449" s="12" t="s">
        <v>118</v>
      </c>
      <c r="H449" s="14"/>
      <c r="I449" s="14">
        <v>4.88</v>
      </c>
      <c r="J449" s="15">
        <v>0.83</v>
      </c>
      <c r="K449" s="6"/>
      <c r="L449" s="16">
        <f>+J449*I449</f>
        <v>4.0504</v>
      </c>
      <c r="M449" s="9"/>
    </row>
    <row r="450" spans="2:13" ht="12" customHeight="1">
      <c r="B450" s="5"/>
      <c r="C450" s="6"/>
      <c r="D450" s="6"/>
      <c r="E450" s="6"/>
      <c r="F450" s="6"/>
      <c r="G450" s="12"/>
      <c r="H450" s="14"/>
      <c r="I450" s="14"/>
      <c r="J450" s="15"/>
      <c r="K450" s="6"/>
      <c r="L450" s="16"/>
      <c r="M450" s="9"/>
    </row>
    <row r="451" spans="2:13" ht="12" customHeight="1">
      <c r="B451" s="5"/>
      <c r="C451" s="6" t="s">
        <v>26</v>
      </c>
      <c r="D451" s="6"/>
      <c r="E451" s="6"/>
      <c r="F451" s="6"/>
      <c r="G451" s="12"/>
      <c r="H451" s="14"/>
      <c r="I451" s="14"/>
      <c r="J451" s="15"/>
      <c r="K451" s="6"/>
      <c r="L451" s="13">
        <f>+SUM(L453:L454)</f>
        <v>3.3</v>
      </c>
      <c r="M451" s="9"/>
    </row>
    <row r="452" spans="2:13" ht="12" customHeight="1">
      <c r="B452" s="5"/>
      <c r="C452" s="6"/>
      <c r="D452" s="6"/>
      <c r="E452" s="6"/>
      <c r="F452" s="6"/>
      <c r="G452" s="12"/>
      <c r="H452" s="14"/>
      <c r="I452" s="14"/>
      <c r="J452" s="15"/>
      <c r="K452" s="6"/>
      <c r="L452" s="16"/>
      <c r="M452" s="9"/>
    </row>
    <row r="453" spans="2:13" ht="12" customHeight="1">
      <c r="B453" s="5"/>
      <c r="C453" s="23"/>
      <c r="D453" s="24" t="s">
        <v>181</v>
      </c>
      <c r="E453" s="6"/>
      <c r="F453" s="6"/>
      <c r="G453" s="12" t="s">
        <v>0</v>
      </c>
      <c r="H453" s="14"/>
      <c r="I453" s="14">
        <v>1.2</v>
      </c>
      <c r="J453" s="15">
        <v>2.75</v>
      </c>
      <c r="K453" s="6"/>
      <c r="L453" s="16">
        <f>+J453*I453</f>
        <v>3.3</v>
      </c>
      <c r="M453" s="9"/>
    </row>
    <row r="454" spans="2:13" ht="12" customHeight="1">
      <c r="B454" s="5"/>
      <c r="C454" s="23"/>
      <c r="D454" s="24"/>
      <c r="E454" s="6"/>
      <c r="F454" s="6"/>
      <c r="G454" s="12"/>
      <c r="H454" s="14"/>
      <c r="I454" s="14"/>
      <c r="J454" s="15"/>
      <c r="K454" s="6"/>
      <c r="L454" s="16"/>
      <c r="M454" s="9"/>
    </row>
    <row r="455" spans="2:13" ht="12" customHeight="1">
      <c r="B455" s="5"/>
      <c r="C455" s="6" t="s">
        <v>57</v>
      </c>
      <c r="D455" s="6"/>
      <c r="E455" s="6"/>
      <c r="F455" s="6"/>
      <c r="G455" s="12"/>
      <c r="H455" s="14"/>
      <c r="I455" s="14"/>
      <c r="J455" s="15"/>
      <c r="K455" s="6"/>
      <c r="L455" s="13">
        <f>+SUM(L457:L458)</f>
        <v>5.553066666666667</v>
      </c>
      <c r="M455" s="9"/>
    </row>
    <row r="456" spans="2:13" ht="12" customHeight="1">
      <c r="B456" s="5"/>
      <c r="C456" s="6"/>
      <c r="D456" s="6"/>
      <c r="E456" s="6"/>
      <c r="F456" s="6"/>
      <c r="G456" s="12"/>
      <c r="H456" s="14"/>
      <c r="I456" s="14"/>
      <c r="J456" s="15"/>
      <c r="K456" s="6"/>
      <c r="L456" s="6"/>
      <c r="M456" s="9"/>
    </row>
    <row r="457" spans="2:13" ht="12" customHeight="1">
      <c r="B457" s="5"/>
      <c r="C457" s="6"/>
      <c r="D457" s="6" t="s">
        <v>24</v>
      </c>
      <c r="E457" s="6"/>
      <c r="F457" s="6"/>
      <c r="G457" s="12" t="s">
        <v>21</v>
      </c>
      <c r="H457" s="15">
        <v>0.2</v>
      </c>
      <c r="I457" s="14">
        <f>+H457*8/F434</f>
        <v>0.05333333333333334</v>
      </c>
      <c r="J457" s="15">
        <v>14.42</v>
      </c>
      <c r="K457" s="6"/>
      <c r="L457" s="16">
        <f>+I457*J457</f>
        <v>0.7690666666666667</v>
      </c>
      <c r="M457" s="9"/>
    </row>
    <row r="458" spans="2:13" ht="12" customHeight="1">
      <c r="B458" s="5"/>
      <c r="C458" s="6"/>
      <c r="D458" s="6" t="s">
        <v>43</v>
      </c>
      <c r="E458" s="6"/>
      <c r="F458" s="6"/>
      <c r="G458" s="12" t="s">
        <v>21</v>
      </c>
      <c r="H458" s="15">
        <v>2</v>
      </c>
      <c r="I458" s="14">
        <f>+H458*8/F434</f>
        <v>0.5333333333333333</v>
      </c>
      <c r="J458" s="15">
        <v>8.97</v>
      </c>
      <c r="K458" s="6"/>
      <c r="L458" s="16">
        <f>+I458*J458</f>
        <v>4.784000000000001</v>
      </c>
      <c r="M458" s="9"/>
    </row>
    <row r="459" spans="2:13" ht="12" customHeight="1">
      <c r="B459" s="5"/>
      <c r="C459" s="6"/>
      <c r="D459" s="6"/>
      <c r="E459" s="6"/>
      <c r="F459" s="6"/>
      <c r="G459" s="12"/>
      <c r="H459" s="15"/>
      <c r="I459" s="14"/>
      <c r="J459" s="15"/>
      <c r="K459" s="6"/>
      <c r="L459" s="16"/>
      <c r="M459" s="9"/>
    </row>
    <row r="460" spans="2:13" ht="12" customHeight="1">
      <c r="B460" s="5"/>
      <c r="C460" s="6" t="s">
        <v>22</v>
      </c>
      <c r="D460" s="6"/>
      <c r="E460" s="6"/>
      <c r="F460" s="6"/>
      <c r="G460" s="12"/>
      <c r="H460" s="14"/>
      <c r="I460" s="14"/>
      <c r="J460" s="15"/>
      <c r="K460" s="6"/>
      <c r="L460" s="13">
        <f>+SUM(L462)</f>
        <v>0.27765333333333336</v>
      </c>
      <c r="M460" s="9"/>
    </row>
    <row r="461" spans="2:13" ht="12" customHeight="1">
      <c r="B461" s="5"/>
      <c r="C461" s="6"/>
      <c r="D461" s="6"/>
      <c r="E461" s="6"/>
      <c r="F461" s="6"/>
      <c r="G461" s="12"/>
      <c r="H461" s="14"/>
      <c r="I461" s="14"/>
      <c r="J461" s="15"/>
      <c r="K461" s="6"/>
      <c r="L461" s="6"/>
      <c r="M461" s="9"/>
    </row>
    <row r="462" spans="2:13" ht="12" customHeight="1">
      <c r="B462" s="5"/>
      <c r="C462" s="6"/>
      <c r="D462" s="6" t="s">
        <v>22</v>
      </c>
      <c r="E462" s="6"/>
      <c r="F462" s="6"/>
      <c r="G462" s="12" t="s">
        <v>6</v>
      </c>
      <c r="H462" s="14"/>
      <c r="I462" s="14">
        <v>5</v>
      </c>
      <c r="J462" s="15">
        <f>+L455</f>
        <v>5.553066666666667</v>
      </c>
      <c r="K462" s="6"/>
      <c r="L462" s="16">
        <f>+J462*I462/100</f>
        <v>0.27765333333333336</v>
      </c>
      <c r="M462" s="9"/>
    </row>
    <row r="463" spans="2:13" ht="12" customHeight="1">
      <c r="B463" s="5"/>
      <c r="C463" s="6"/>
      <c r="D463" s="6"/>
      <c r="E463" s="6"/>
      <c r="F463" s="6"/>
      <c r="G463" s="6"/>
      <c r="H463" s="14"/>
      <c r="I463" s="14"/>
      <c r="J463" s="12"/>
      <c r="K463" s="6"/>
      <c r="L463" s="6"/>
      <c r="M463" s="9"/>
    </row>
    <row r="464" spans="2:13" ht="12" customHeight="1">
      <c r="B464" s="5"/>
      <c r="C464" s="11" t="s">
        <v>23</v>
      </c>
      <c r="D464" s="6"/>
      <c r="E464" s="6"/>
      <c r="F464" s="6"/>
      <c r="G464" s="6"/>
      <c r="H464" s="12"/>
      <c r="I464" s="12"/>
      <c r="J464" s="12"/>
      <c r="K464" s="6"/>
      <c r="L464" s="13">
        <f>+L441+L455+L460+L451+L445</f>
        <v>19.080453333333335</v>
      </c>
      <c r="M464" s="9"/>
    </row>
    <row r="465" spans="2:13" ht="12" customHeight="1" thickBot="1">
      <c r="B465" s="18"/>
      <c r="C465" s="19"/>
      <c r="D465" s="19"/>
      <c r="E465" s="19"/>
      <c r="F465" s="19"/>
      <c r="G465" s="19"/>
      <c r="H465" s="20"/>
      <c r="I465" s="20"/>
      <c r="J465" s="20"/>
      <c r="K465" s="19"/>
      <c r="L465" s="21"/>
      <c r="M465" s="22"/>
    </row>
    <row r="467" ht="12" customHeight="1" thickBot="1"/>
    <row r="468" spans="2:13" ht="12" customHeight="1"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4"/>
    </row>
    <row r="469" spans="2:13" ht="12" customHeight="1">
      <c r="B469" s="5"/>
      <c r="C469" s="6" t="s">
        <v>7</v>
      </c>
      <c r="D469" s="6"/>
      <c r="E469" s="7" t="s">
        <v>8</v>
      </c>
      <c r="F469" s="8" t="s">
        <v>176</v>
      </c>
      <c r="G469" s="6"/>
      <c r="H469" s="6"/>
      <c r="I469" s="6"/>
      <c r="J469" s="6"/>
      <c r="K469" s="6"/>
      <c r="L469" s="6"/>
      <c r="M469" s="9"/>
    </row>
    <row r="470" spans="2:13" ht="12" customHeight="1">
      <c r="B470" s="5"/>
      <c r="C470" s="6" t="s">
        <v>9</v>
      </c>
      <c r="D470" s="6"/>
      <c r="E470" s="7" t="s">
        <v>8</v>
      </c>
      <c r="F470" s="10">
        <v>5</v>
      </c>
      <c r="G470" s="6" t="s">
        <v>201</v>
      </c>
      <c r="H470" s="6"/>
      <c r="I470" s="6"/>
      <c r="J470" s="6"/>
      <c r="K470" s="6"/>
      <c r="L470" s="6"/>
      <c r="M470" s="9"/>
    </row>
    <row r="471" spans="2:13" ht="12" customHeight="1">
      <c r="B471" s="5"/>
      <c r="C471" s="6" t="s">
        <v>10</v>
      </c>
      <c r="D471" s="6"/>
      <c r="E471" s="7" t="s">
        <v>8</v>
      </c>
      <c r="F471" s="6" t="s">
        <v>202</v>
      </c>
      <c r="G471" s="6"/>
      <c r="H471" s="6"/>
      <c r="I471" s="6"/>
      <c r="J471" s="6"/>
      <c r="K471" s="6"/>
      <c r="L471" s="6"/>
      <c r="M471" s="9"/>
    </row>
    <row r="472" spans="2:13" ht="12" customHeight="1">
      <c r="B472" s="5"/>
      <c r="C472" s="6" t="s">
        <v>11</v>
      </c>
      <c r="D472" s="6"/>
      <c r="E472" s="7" t="s">
        <v>8</v>
      </c>
      <c r="F472" s="11" t="s">
        <v>203</v>
      </c>
      <c r="G472" s="6"/>
      <c r="H472" s="6"/>
      <c r="I472" s="6"/>
      <c r="J472" s="6"/>
      <c r="K472" s="6"/>
      <c r="L472" s="6"/>
      <c r="M472" s="9"/>
    </row>
    <row r="473" spans="2:13" ht="12" customHeight="1">
      <c r="B473" s="5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9"/>
    </row>
    <row r="474" spans="2:13" ht="12" customHeight="1">
      <c r="B474" s="5"/>
      <c r="C474" s="59" t="s">
        <v>12</v>
      </c>
      <c r="D474" s="59" t="s">
        <v>13</v>
      </c>
      <c r="E474" s="59"/>
      <c r="F474" s="59"/>
      <c r="G474" s="59" t="s">
        <v>5</v>
      </c>
      <c r="H474" s="59" t="s">
        <v>14</v>
      </c>
      <c r="I474" s="59" t="s">
        <v>15</v>
      </c>
      <c r="J474" s="12" t="s">
        <v>16</v>
      </c>
      <c r="K474" s="6"/>
      <c r="L474" s="12" t="s">
        <v>17</v>
      </c>
      <c r="M474" s="9"/>
    </row>
    <row r="475" spans="2:13" ht="12" customHeight="1">
      <c r="B475" s="5"/>
      <c r="C475" s="59"/>
      <c r="D475" s="59"/>
      <c r="E475" s="59"/>
      <c r="F475" s="59"/>
      <c r="G475" s="59"/>
      <c r="H475" s="59"/>
      <c r="I475" s="59"/>
      <c r="J475" s="12" t="s">
        <v>18</v>
      </c>
      <c r="K475" s="12"/>
      <c r="L475" s="12" t="s">
        <v>18</v>
      </c>
      <c r="M475" s="9"/>
    </row>
    <row r="476" spans="2:13" ht="12" customHeight="1">
      <c r="B476" s="5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9"/>
    </row>
    <row r="477" spans="2:13" ht="12" customHeight="1">
      <c r="B477" s="5"/>
      <c r="C477" s="6" t="s">
        <v>58</v>
      </c>
      <c r="D477" s="6"/>
      <c r="E477" s="6"/>
      <c r="F477" s="6"/>
      <c r="G477" s="6"/>
      <c r="H477" s="6"/>
      <c r="I477" s="6"/>
      <c r="J477" s="6"/>
      <c r="K477" s="6"/>
      <c r="L477" s="13">
        <f>+SUM(L479:L488)</f>
        <v>1738.25971</v>
      </c>
      <c r="M477" s="9"/>
    </row>
    <row r="478" spans="2:13" ht="12" customHeight="1">
      <c r="B478" s="5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9"/>
    </row>
    <row r="479" spans="2:13" ht="12" customHeight="1">
      <c r="B479" s="5"/>
      <c r="C479" s="23" t="s">
        <v>97</v>
      </c>
      <c r="D479" s="6" t="s">
        <v>184</v>
      </c>
      <c r="E479" s="6"/>
      <c r="F479" s="6"/>
      <c r="G479" s="12" t="s">
        <v>1</v>
      </c>
      <c r="H479" s="14"/>
      <c r="I479" s="14">
        <v>9</v>
      </c>
      <c r="J479" s="15">
        <v>2.65</v>
      </c>
      <c r="K479" s="6"/>
      <c r="L479" s="16">
        <f aca="true" t="shared" si="3" ref="L479:L488">+J479*I479</f>
        <v>23.849999999999998</v>
      </c>
      <c r="M479" s="9"/>
    </row>
    <row r="480" spans="2:13" ht="12" customHeight="1">
      <c r="B480" s="5"/>
      <c r="C480" s="23" t="s">
        <v>187</v>
      </c>
      <c r="D480" s="6" t="s">
        <v>206</v>
      </c>
      <c r="E480" s="6"/>
      <c r="F480" s="6"/>
      <c r="G480" s="12" t="s">
        <v>0</v>
      </c>
      <c r="H480" s="14"/>
      <c r="I480" s="14">
        <v>9.6</v>
      </c>
      <c r="J480" s="15">
        <v>9.37</v>
      </c>
      <c r="K480" s="6"/>
      <c r="L480" s="16">
        <f t="shared" si="3"/>
        <v>89.95199999999998</v>
      </c>
      <c r="M480" s="9"/>
    </row>
    <row r="481" spans="2:13" ht="12" customHeight="1">
      <c r="B481" s="5"/>
      <c r="C481" s="23" t="s">
        <v>83</v>
      </c>
      <c r="D481" s="6" t="s">
        <v>90</v>
      </c>
      <c r="E481" s="6"/>
      <c r="F481" s="6"/>
      <c r="G481" s="12" t="s">
        <v>0</v>
      </c>
      <c r="H481" s="14"/>
      <c r="I481" s="14">
        <v>4</v>
      </c>
      <c r="J481" s="15">
        <v>26.73</v>
      </c>
      <c r="K481" s="6"/>
      <c r="L481" s="16">
        <f t="shared" si="3"/>
        <v>106.92</v>
      </c>
      <c r="M481" s="9"/>
    </row>
    <row r="482" spans="2:13" ht="12" customHeight="1">
      <c r="B482" s="5"/>
      <c r="C482" s="23" t="s">
        <v>189</v>
      </c>
      <c r="D482" s="6" t="s">
        <v>207</v>
      </c>
      <c r="E482" s="6"/>
      <c r="F482" s="6"/>
      <c r="G482" s="12" t="s">
        <v>1</v>
      </c>
      <c r="H482" s="14"/>
      <c r="I482" s="14">
        <v>10.9</v>
      </c>
      <c r="J482" s="15">
        <v>36.3</v>
      </c>
      <c r="K482" s="6"/>
      <c r="L482" s="16">
        <f t="shared" si="3"/>
        <v>395.66999999999996</v>
      </c>
      <c r="M482" s="9"/>
    </row>
    <row r="483" spans="2:13" ht="12" customHeight="1">
      <c r="B483" s="5"/>
      <c r="C483" s="23" t="s">
        <v>191</v>
      </c>
      <c r="D483" s="6" t="s">
        <v>208</v>
      </c>
      <c r="E483" s="6"/>
      <c r="F483" s="6"/>
      <c r="G483" s="12" t="s">
        <v>118</v>
      </c>
      <c r="H483" s="14"/>
      <c r="I483" s="14">
        <v>9.593</v>
      </c>
      <c r="J483" s="15">
        <v>2.37</v>
      </c>
      <c r="K483" s="6"/>
      <c r="L483" s="16">
        <f t="shared" si="3"/>
        <v>22.73541</v>
      </c>
      <c r="M483" s="9"/>
    </row>
    <row r="484" spans="2:13" ht="12" customHeight="1">
      <c r="B484" s="5"/>
      <c r="C484" s="23" t="s">
        <v>193</v>
      </c>
      <c r="D484" s="6" t="s">
        <v>209</v>
      </c>
      <c r="E484" s="6"/>
      <c r="F484" s="6"/>
      <c r="G484" s="12" t="s">
        <v>118</v>
      </c>
      <c r="H484" s="14"/>
      <c r="I484" s="14">
        <v>34.675</v>
      </c>
      <c r="J484" s="15">
        <v>0.88</v>
      </c>
      <c r="K484" s="6"/>
      <c r="L484" s="16">
        <f t="shared" si="3"/>
        <v>30.514</v>
      </c>
      <c r="M484" s="9"/>
    </row>
    <row r="485" spans="2:13" ht="12" customHeight="1">
      <c r="B485" s="5"/>
      <c r="C485" s="23" t="s">
        <v>195</v>
      </c>
      <c r="D485" s="24" t="s">
        <v>185</v>
      </c>
      <c r="E485" s="6"/>
      <c r="F485" s="6"/>
      <c r="G485" s="12" t="s">
        <v>0</v>
      </c>
      <c r="H485" s="14"/>
      <c r="I485" s="14">
        <v>2.4</v>
      </c>
      <c r="J485" s="15">
        <v>24.99</v>
      </c>
      <c r="K485" s="6"/>
      <c r="L485" s="16">
        <f t="shared" si="3"/>
        <v>59.97599999999999</v>
      </c>
      <c r="M485" s="9"/>
    </row>
    <row r="486" spans="2:13" ht="12" customHeight="1">
      <c r="B486" s="5"/>
      <c r="C486" s="23" t="s">
        <v>197</v>
      </c>
      <c r="D486" s="6" t="s">
        <v>205</v>
      </c>
      <c r="E486" s="6"/>
      <c r="F486" s="6"/>
      <c r="G486" s="12" t="s">
        <v>0</v>
      </c>
      <c r="H486" s="14"/>
      <c r="I486" s="14">
        <v>1.14</v>
      </c>
      <c r="J486" s="15">
        <v>270.52</v>
      </c>
      <c r="K486" s="6"/>
      <c r="L486" s="16">
        <f t="shared" si="3"/>
        <v>308.39279999999997</v>
      </c>
      <c r="M486" s="9"/>
    </row>
    <row r="487" spans="2:13" ht="12" customHeight="1">
      <c r="B487" s="5"/>
      <c r="C487" s="23" t="s">
        <v>156</v>
      </c>
      <c r="D487" s="24" t="s">
        <v>4</v>
      </c>
      <c r="E487" s="6"/>
      <c r="F487" s="6"/>
      <c r="G487" s="12" t="s">
        <v>3</v>
      </c>
      <c r="H487" s="14"/>
      <c r="I487" s="14">
        <v>110.95</v>
      </c>
      <c r="J487" s="15">
        <v>4.41</v>
      </c>
      <c r="K487" s="6"/>
      <c r="L487" s="16">
        <f t="shared" si="3"/>
        <v>489.28950000000003</v>
      </c>
      <c r="M487" s="9"/>
    </row>
    <row r="488" spans="2:13" ht="12" customHeight="1">
      <c r="B488" s="5"/>
      <c r="C488" s="23" t="s">
        <v>199</v>
      </c>
      <c r="D488" s="6" t="s">
        <v>204</v>
      </c>
      <c r="E488" s="6"/>
      <c r="F488" s="6"/>
      <c r="G488" s="12" t="s">
        <v>0</v>
      </c>
      <c r="H488" s="14"/>
      <c r="I488" s="14">
        <v>4</v>
      </c>
      <c r="J488" s="15">
        <v>52.74</v>
      </c>
      <c r="K488" s="6"/>
      <c r="L488" s="16">
        <f t="shared" si="3"/>
        <v>210.96</v>
      </c>
      <c r="M488" s="9"/>
    </row>
    <row r="489" spans="2:13" ht="12" customHeight="1">
      <c r="B489" s="5"/>
      <c r="C489" s="6"/>
      <c r="D489" s="6"/>
      <c r="E489" s="6"/>
      <c r="F489" s="6"/>
      <c r="G489" s="6"/>
      <c r="H489" s="14"/>
      <c r="I489" s="14"/>
      <c r="J489" s="12"/>
      <c r="K489" s="6"/>
      <c r="L489" s="6"/>
      <c r="M489" s="9"/>
    </row>
    <row r="490" spans="2:13" ht="12" customHeight="1">
      <c r="B490" s="5"/>
      <c r="C490" s="6" t="s">
        <v>57</v>
      </c>
      <c r="D490" s="6"/>
      <c r="E490" s="6"/>
      <c r="F490" s="6"/>
      <c r="G490" s="12"/>
      <c r="H490" s="14"/>
      <c r="I490" s="14"/>
      <c r="J490" s="15"/>
      <c r="K490" s="6"/>
      <c r="L490" s="13">
        <f>+SUM(L492:L495)</f>
        <v>103.18400000000001</v>
      </c>
      <c r="M490" s="9"/>
    </row>
    <row r="491" spans="2:13" ht="12" customHeight="1">
      <c r="B491" s="5"/>
      <c r="C491" s="6"/>
      <c r="D491" s="6"/>
      <c r="E491" s="6"/>
      <c r="F491" s="6"/>
      <c r="G491" s="12"/>
      <c r="H491" s="14"/>
      <c r="I491" s="14"/>
      <c r="J491" s="15"/>
      <c r="K491" s="6"/>
      <c r="L491" s="6"/>
      <c r="M491" s="9"/>
    </row>
    <row r="492" spans="2:13" ht="12" customHeight="1">
      <c r="B492" s="5"/>
      <c r="C492" s="6"/>
      <c r="D492" s="6" t="s">
        <v>24</v>
      </c>
      <c r="E492" s="6"/>
      <c r="F492" s="6"/>
      <c r="G492" s="12" t="s">
        <v>21</v>
      </c>
      <c r="H492" s="15">
        <v>1</v>
      </c>
      <c r="I492" s="14">
        <f>+H492*8/F470</f>
        <v>1.6</v>
      </c>
      <c r="J492" s="15">
        <v>14.42</v>
      </c>
      <c r="K492" s="6"/>
      <c r="L492" s="16">
        <f>+I492*J492</f>
        <v>23.072000000000003</v>
      </c>
      <c r="M492" s="9"/>
    </row>
    <row r="493" spans="2:13" ht="12" customHeight="1">
      <c r="B493" s="5"/>
      <c r="C493" s="6"/>
      <c r="D493" s="6" t="s">
        <v>20</v>
      </c>
      <c r="E493" s="6"/>
      <c r="F493" s="6"/>
      <c r="G493" s="12" t="s">
        <v>21</v>
      </c>
      <c r="H493" s="15">
        <v>2</v>
      </c>
      <c r="I493" s="14">
        <f>+H493*8/F470</f>
        <v>3.2</v>
      </c>
      <c r="J493" s="15">
        <v>11.09</v>
      </c>
      <c r="K493" s="6"/>
      <c r="L493" s="16">
        <f>+I493*J493</f>
        <v>35.488</v>
      </c>
      <c r="M493" s="9"/>
    </row>
    <row r="494" spans="2:13" ht="12" customHeight="1">
      <c r="B494" s="5"/>
      <c r="C494" s="6"/>
      <c r="D494" s="6" t="s">
        <v>25</v>
      </c>
      <c r="E494" s="6"/>
      <c r="F494" s="6"/>
      <c r="G494" s="12" t="s">
        <v>21</v>
      </c>
      <c r="H494" s="15">
        <v>1</v>
      </c>
      <c r="I494" s="14">
        <f>+H494*8/F470</f>
        <v>1.6</v>
      </c>
      <c r="J494" s="15">
        <v>9.95</v>
      </c>
      <c r="K494" s="6"/>
      <c r="L494" s="16">
        <f>+I494*J494</f>
        <v>15.92</v>
      </c>
      <c r="M494" s="9"/>
    </row>
    <row r="495" spans="2:13" ht="12" customHeight="1">
      <c r="B495" s="5"/>
      <c r="C495" s="6"/>
      <c r="D495" s="6" t="s">
        <v>43</v>
      </c>
      <c r="E495" s="6"/>
      <c r="F495" s="6"/>
      <c r="G495" s="12" t="s">
        <v>21</v>
      </c>
      <c r="H495" s="15">
        <v>2</v>
      </c>
      <c r="I495" s="14">
        <f>+H495*8/F470</f>
        <v>3.2</v>
      </c>
      <c r="J495" s="15">
        <v>8.97</v>
      </c>
      <c r="K495" s="6"/>
      <c r="L495" s="16">
        <f>+I495*J495</f>
        <v>28.704000000000004</v>
      </c>
      <c r="M495" s="9"/>
    </row>
    <row r="496" spans="2:13" ht="12" customHeight="1">
      <c r="B496" s="5"/>
      <c r="C496" s="6"/>
      <c r="D496" s="6"/>
      <c r="E496" s="6"/>
      <c r="F496" s="6"/>
      <c r="G496" s="6"/>
      <c r="H496" s="14"/>
      <c r="I496" s="14"/>
      <c r="J496" s="12"/>
      <c r="K496" s="6"/>
      <c r="L496" s="6"/>
      <c r="M496" s="9"/>
    </row>
    <row r="497" spans="2:13" ht="12" customHeight="1">
      <c r="B497" s="5"/>
      <c r="C497" s="6" t="s">
        <v>26</v>
      </c>
      <c r="D497" s="6"/>
      <c r="E497" s="6"/>
      <c r="F497" s="6"/>
      <c r="G497" s="12"/>
      <c r="H497" s="14"/>
      <c r="I497" s="14"/>
      <c r="J497" s="15"/>
      <c r="K497" s="6"/>
      <c r="L497" s="13">
        <f>+SUM(L499:L500)</f>
        <v>1224</v>
      </c>
      <c r="M497" s="9"/>
    </row>
    <row r="498" spans="2:13" ht="12" customHeight="1">
      <c r="B498" s="5"/>
      <c r="C498" s="6"/>
      <c r="D498" s="6"/>
      <c r="E498" s="6"/>
      <c r="F498" s="6"/>
      <c r="G498" s="12"/>
      <c r="H498" s="14"/>
      <c r="I498" s="14"/>
      <c r="J498" s="15"/>
      <c r="K498" s="6"/>
      <c r="L498" s="16"/>
      <c r="M498" s="9"/>
    </row>
    <row r="499" spans="2:13" ht="12" customHeight="1">
      <c r="B499" s="5"/>
      <c r="C499" s="23"/>
      <c r="D499" s="24" t="s">
        <v>210</v>
      </c>
      <c r="E499" s="6"/>
      <c r="F499" s="6"/>
      <c r="G499" s="12" t="s">
        <v>39</v>
      </c>
      <c r="H499" s="14"/>
      <c r="I499" s="14">
        <v>1.8</v>
      </c>
      <c r="J499" s="15">
        <v>680</v>
      </c>
      <c r="K499" s="6"/>
      <c r="L499" s="16">
        <f>+J499*I499</f>
        <v>1224</v>
      </c>
      <c r="M499" s="9"/>
    </row>
    <row r="500" spans="2:13" ht="12" customHeight="1">
      <c r="B500" s="5"/>
      <c r="C500" s="6"/>
      <c r="D500" s="6"/>
      <c r="E500" s="6"/>
      <c r="F500" s="6"/>
      <c r="G500" s="6"/>
      <c r="H500" s="14"/>
      <c r="I500" s="14"/>
      <c r="J500" s="12"/>
      <c r="K500" s="6"/>
      <c r="L500" s="6"/>
      <c r="M500" s="9"/>
    </row>
    <row r="501" spans="2:13" ht="12" customHeight="1">
      <c r="B501" s="5"/>
      <c r="C501" s="6" t="s">
        <v>211</v>
      </c>
      <c r="D501" s="6"/>
      <c r="E501" s="6"/>
      <c r="F501" s="6"/>
      <c r="G501" s="12"/>
      <c r="H501" s="14"/>
      <c r="I501" s="14"/>
      <c r="J501" s="15"/>
      <c r="K501" s="6"/>
      <c r="L501" s="13">
        <f>+SUM(L503:L504)</f>
        <v>202.656</v>
      </c>
      <c r="M501" s="9"/>
    </row>
    <row r="502" spans="2:13" ht="12" customHeight="1">
      <c r="B502" s="5"/>
      <c r="C502" s="6"/>
      <c r="D502" s="6"/>
      <c r="E502" s="6"/>
      <c r="F502" s="6"/>
      <c r="G502" s="12"/>
      <c r="H502" s="14"/>
      <c r="I502" s="14"/>
      <c r="J502" s="15"/>
      <c r="K502" s="6"/>
      <c r="L502" s="16"/>
      <c r="M502" s="9"/>
    </row>
    <row r="503" spans="2:13" ht="12" customHeight="1">
      <c r="B503" s="5"/>
      <c r="C503" s="23"/>
      <c r="D503" s="24" t="s">
        <v>212</v>
      </c>
      <c r="E503" s="6"/>
      <c r="F503" s="6"/>
      <c r="G503" s="12" t="s">
        <v>38</v>
      </c>
      <c r="H503" s="15">
        <v>1</v>
      </c>
      <c r="I503" s="14">
        <f>+H503*8/F470</f>
        <v>1.6</v>
      </c>
      <c r="J503" s="15">
        <v>126.66</v>
      </c>
      <c r="K503" s="6"/>
      <c r="L503" s="16">
        <f>+J503*I503</f>
        <v>202.656</v>
      </c>
      <c r="M503" s="9"/>
    </row>
    <row r="504" spans="2:13" ht="12" customHeight="1">
      <c r="B504" s="5"/>
      <c r="C504" s="6"/>
      <c r="D504" s="6"/>
      <c r="E504" s="6"/>
      <c r="F504" s="6"/>
      <c r="G504" s="6"/>
      <c r="H504" s="14"/>
      <c r="I504" s="14"/>
      <c r="J504" s="12"/>
      <c r="K504" s="6"/>
      <c r="L504" s="6"/>
      <c r="M504" s="9"/>
    </row>
    <row r="505" spans="2:13" ht="12" customHeight="1">
      <c r="B505" s="5"/>
      <c r="C505" s="6" t="s">
        <v>22</v>
      </c>
      <c r="D505" s="6"/>
      <c r="E505" s="6"/>
      <c r="F505" s="6"/>
      <c r="G505" s="12"/>
      <c r="H505" s="14"/>
      <c r="I505" s="14"/>
      <c r="J505" s="15"/>
      <c r="K505" s="6"/>
      <c r="L505" s="13">
        <f>+SUM(L507)</f>
        <v>5.159200000000001</v>
      </c>
      <c r="M505" s="9"/>
    </row>
    <row r="506" spans="2:13" ht="12" customHeight="1">
      <c r="B506" s="5"/>
      <c r="C506" s="6"/>
      <c r="D506" s="6"/>
      <c r="E506" s="6"/>
      <c r="F506" s="6"/>
      <c r="G506" s="12"/>
      <c r="H506" s="14"/>
      <c r="I506" s="14"/>
      <c r="J506" s="15"/>
      <c r="K506" s="6"/>
      <c r="L506" s="6"/>
      <c r="M506" s="9"/>
    </row>
    <row r="507" spans="2:13" ht="12" customHeight="1">
      <c r="B507" s="5"/>
      <c r="C507" s="6"/>
      <c r="D507" s="6" t="s">
        <v>22</v>
      </c>
      <c r="E507" s="6"/>
      <c r="F507" s="6"/>
      <c r="G507" s="12" t="s">
        <v>6</v>
      </c>
      <c r="H507" s="14"/>
      <c r="I507" s="14">
        <v>5</v>
      </c>
      <c r="J507" s="15">
        <f>+L490</f>
        <v>103.18400000000001</v>
      </c>
      <c r="K507" s="6"/>
      <c r="L507" s="16">
        <f>+J507*I507/100</f>
        <v>5.159200000000001</v>
      </c>
      <c r="M507" s="9"/>
    </row>
    <row r="508" spans="2:13" ht="12" customHeight="1">
      <c r="B508" s="5"/>
      <c r="C508" s="6"/>
      <c r="D508" s="6"/>
      <c r="E508" s="6"/>
      <c r="F508" s="6"/>
      <c r="G508" s="6"/>
      <c r="H508" s="14"/>
      <c r="I508" s="14"/>
      <c r="J508" s="12"/>
      <c r="K508" s="6"/>
      <c r="L508" s="6"/>
      <c r="M508" s="9"/>
    </row>
    <row r="509" spans="2:13" ht="12" customHeight="1">
      <c r="B509" s="5"/>
      <c r="C509" s="11" t="s">
        <v>23</v>
      </c>
      <c r="D509" s="6"/>
      <c r="E509" s="6"/>
      <c r="F509" s="6"/>
      <c r="G509" s="6"/>
      <c r="H509" s="12"/>
      <c r="I509" s="12"/>
      <c r="J509" s="12"/>
      <c r="K509" s="6"/>
      <c r="L509" s="13">
        <f>+L505+L501+L497+L490+L477</f>
        <v>3273.25891</v>
      </c>
      <c r="M509" s="9"/>
    </row>
    <row r="510" spans="2:13" ht="12" customHeight="1" thickBot="1">
      <c r="B510" s="18"/>
      <c r="C510" s="19"/>
      <c r="D510" s="19"/>
      <c r="E510" s="19"/>
      <c r="F510" s="19"/>
      <c r="G510" s="19"/>
      <c r="H510" s="20"/>
      <c r="I510" s="20"/>
      <c r="J510" s="20"/>
      <c r="K510" s="19"/>
      <c r="L510" s="21"/>
      <c r="M510" s="22"/>
    </row>
    <row r="512" spans="2:13" ht="12" customHeight="1" thickBot="1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</row>
    <row r="513" spans="2:13" ht="12" customHeight="1"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4"/>
    </row>
    <row r="514" spans="2:13" ht="12" customHeight="1">
      <c r="B514" s="5"/>
      <c r="C514" s="6" t="s">
        <v>7</v>
      </c>
      <c r="D514" s="6"/>
      <c r="E514" s="7" t="s">
        <v>8</v>
      </c>
      <c r="F514" s="8" t="s">
        <v>216</v>
      </c>
      <c r="G514" s="6"/>
      <c r="H514" s="6"/>
      <c r="I514" s="6"/>
      <c r="J514" s="6"/>
      <c r="K514" s="6"/>
      <c r="L514" s="6"/>
      <c r="M514" s="9"/>
    </row>
    <row r="515" spans="2:13" ht="12" customHeight="1">
      <c r="B515" s="5"/>
      <c r="C515" s="6" t="s">
        <v>9</v>
      </c>
      <c r="D515" s="6"/>
      <c r="E515" s="7" t="s">
        <v>8</v>
      </c>
      <c r="F515" s="10">
        <v>322.21</v>
      </c>
      <c r="G515" s="6" t="s">
        <v>217</v>
      </c>
      <c r="H515" s="6"/>
      <c r="I515" s="6"/>
      <c r="J515" s="6"/>
      <c r="K515" s="6"/>
      <c r="L515" s="6"/>
      <c r="M515" s="9"/>
    </row>
    <row r="516" spans="2:13" ht="12" customHeight="1">
      <c r="B516" s="5"/>
      <c r="C516" s="6" t="s">
        <v>10</v>
      </c>
      <c r="D516" s="6"/>
      <c r="E516" s="7" t="s">
        <v>8</v>
      </c>
      <c r="F516" s="6" t="s">
        <v>118</v>
      </c>
      <c r="G516" s="6"/>
      <c r="H516" s="6"/>
      <c r="I516" s="6"/>
      <c r="J516" s="6"/>
      <c r="K516" s="6"/>
      <c r="L516" s="6"/>
      <c r="M516" s="9"/>
    </row>
    <row r="517" spans="2:13" ht="12" customHeight="1">
      <c r="B517" s="5"/>
      <c r="C517" s="6" t="s">
        <v>11</v>
      </c>
      <c r="D517" s="6"/>
      <c r="E517" s="7" t="s">
        <v>8</v>
      </c>
      <c r="F517" s="38" t="s">
        <v>218</v>
      </c>
      <c r="G517" s="6"/>
      <c r="H517" s="6"/>
      <c r="I517" s="6"/>
      <c r="J517" s="6"/>
      <c r="K517" s="6"/>
      <c r="L517" s="6"/>
      <c r="M517" s="9"/>
    </row>
    <row r="518" spans="2:13" ht="12" customHeight="1">
      <c r="B518" s="5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9"/>
    </row>
    <row r="519" spans="2:13" ht="12" customHeight="1">
      <c r="B519" s="5"/>
      <c r="C519" s="59" t="s">
        <v>12</v>
      </c>
      <c r="D519" s="59" t="s">
        <v>13</v>
      </c>
      <c r="E519" s="59"/>
      <c r="F519" s="59"/>
      <c r="G519" s="59" t="s">
        <v>5</v>
      </c>
      <c r="H519" s="59" t="s">
        <v>14</v>
      </c>
      <c r="I519" s="59" t="s">
        <v>15</v>
      </c>
      <c r="J519" s="12" t="s">
        <v>16</v>
      </c>
      <c r="K519" s="6"/>
      <c r="L519" s="12" t="s">
        <v>17</v>
      </c>
      <c r="M519" s="9"/>
    </row>
    <row r="520" spans="2:13" ht="12" customHeight="1">
      <c r="B520" s="5"/>
      <c r="C520" s="59"/>
      <c r="D520" s="59"/>
      <c r="E520" s="59"/>
      <c r="F520" s="59"/>
      <c r="G520" s="59"/>
      <c r="H520" s="59"/>
      <c r="I520" s="59"/>
      <c r="J520" s="12" t="s">
        <v>18</v>
      </c>
      <c r="K520" s="12"/>
      <c r="L520" s="12" t="s">
        <v>18</v>
      </c>
      <c r="M520" s="9"/>
    </row>
    <row r="521" spans="2:13" ht="12" customHeight="1">
      <c r="B521" s="5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9"/>
    </row>
    <row r="522" spans="2:13" ht="12" customHeight="1">
      <c r="B522" s="5"/>
      <c r="C522" s="6" t="s">
        <v>219</v>
      </c>
      <c r="D522" s="6"/>
      <c r="E522" s="6"/>
      <c r="F522" s="6"/>
      <c r="G522" s="6"/>
      <c r="H522" s="6"/>
      <c r="I522" s="6"/>
      <c r="J522" s="6"/>
      <c r="K522" s="6"/>
      <c r="L522" s="13">
        <f>+SUM(L524:L524)</f>
        <v>2.5119021755997646</v>
      </c>
      <c r="M522" s="9"/>
    </row>
    <row r="523" spans="2:13" ht="12" customHeight="1">
      <c r="B523" s="5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9"/>
    </row>
    <row r="524" spans="2:13" ht="12" customHeight="1">
      <c r="B524" s="5"/>
      <c r="C524" s="6"/>
      <c r="D524" s="6" t="s">
        <v>220</v>
      </c>
      <c r="E524" s="6"/>
      <c r="F524" s="6"/>
      <c r="G524" s="12" t="s">
        <v>221</v>
      </c>
      <c r="H524" s="15">
        <v>1</v>
      </c>
      <c r="I524" s="14">
        <f>+H524*8/F515</f>
        <v>0.024828527978647468</v>
      </c>
      <c r="J524" s="15">
        <v>101.17</v>
      </c>
      <c r="K524" s="6"/>
      <c r="L524" s="16">
        <f>+J524*I524</f>
        <v>2.5119021755997646</v>
      </c>
      <c r="M524" s="9"/>
    </row>
    <row r="525" spans="2:13" ht="12" customHeight="1">
      <c r="B525" s="5"/>
      <c r="C525" s="6"/>
      <c r="D525" s="6"/>
      <c r="E525" s="6"/>
      <c r="F525" s="6"/>
      <c r="G525" s="12"/>
      <c r="H525" s="14"/>
      <c r="I525" s="14"/>
      <c r="J525" s="15"/>
      <c r="K525" s="6"/>
      <c r="L525" s="16"/>
      <c r="M525" s="9"/>
    </row>
    <row r="526" spans="2:13" ht="12" customHeight="1">
      <c r="B526" s="5"/>
      <c r="C526" s="6" t="s">
        <v>19</v>
      </c>
      <c r="D526" s="6"/>
      <c r="E526" s="6"/>
      <c r="F526" s="6"/>
      <c r="G526" s="12"/>
      <c r="H526" s="14"/>
      <c r="I526" s="14"/>
      <c r="J526" s="15"/>
      <c r="K526" s="6"/>
      <c r="L526" s="13">
        <f>+SUM(L528:L528)</f>
        <v>0.02470438533875423</v>
      </c>
      <c r="M526" s="9"/>
    </row>
    <row r="527" spans="2:13" ht="12" customHeight="1">
      <c r="B527" s="5"/>
      <c r="C527" s="6"/>
      <c r="D527" s="6"/>
      <c r="E527" s="6"/>
      <c r="F527" s="6"/>
      <c r="G527" s="12"/>
      <c r="H527" s="14"/>
      <c r="I527" s="14"/>
      <c r="J527" s="15"/>
      <c r="K527" s="6"/>
      <c r="L527" s="6"/>
      <c r="M527" s="9"/>
    </row>
    <row r="528" spans="2:13" ht="12" customHeight="1">
      <c r="B528" s="5"/>
      <c r="C528" s="6"/>
      <c r="D528" s="6" t="s">
        <v>25</v>
      </c>
      <c r="E528" s="6"/>
      <c r="F528" s="6"/>
      <c r="G528" s="12" t="s">
        <v>21</v>
      </c>
      <c r="H528" s="15">
        <v>0.1</v>
      </c>
      <c r="I528" s="14">
        <f>+H528*8/F515</f>
        <v>0.0024828527978647467</v>
      </c>
      <c r="J528" s="15">
        <v>9.95</v>
      </c>
      <c r="K528" s="6"/>
      <c r="L528" s="16">
        <f>+I528*J528</f>
        <v>0.02470438533875423</v>
      </c>
      <c r="M528" s="9"/>
    </row>
    <row r="529" spans="2:13" ht="12" customHeight="1">
      <c r="B529" s="5"/>
      <c r="C529" s="6"/>
      <c r="D529" s="6"/>
      <c r="E529" s="6"/>
      <c r="F529" s="6"/>
      <c r="G529" s="12"/>
      <c r="H529" s="14"/>
      <c r="I529" s="14"/>
      <c r="J529" s="15"/>
      <c r="K529" s="6"/>
      <c r="L529" s="6"/>
      <c r="M529" s="9"/>
    </row>
    <row r="530" spans="2:13" ht="12" customHeight="1">
      <c r="B530" s="5"/>
      <c r="C530" s="6" t="s">
        <v>22</v>
      </c>
      <c r="D530" s="6"/>
      <c r="E530" s="6"/>
      <c r="F530" s="6"/>
      <c r="G530" s="12"/>
      <c r="H530" s="14"/>
      <c r="I530" s="14"/>
      <c r="J530" s="15"/>
      <c r="K530" s="6"/>
      <c r="L530" s="13">
        <f>+SUM(L532)</f>
        <v>0.0012352192669377114</v>
      </c>
      <c r="M530" s="9"/>
    </row>
    <row r="531" spans="2:13" ht="12" customHeight="1">
      <c r="B531" s="5"/>
      <c r="C531" s="6"/>
      <c r="D531" s="6"/>
      <c r="E531" s="6"/>
      <c r="F531" s="6"/>
      <c r="G531" s="12"/>
      <c r="H531" s="14"/>
      <c r="I531" s="14"/>
      <c r="J531" s="15"/>
      <c r="K531" s="6"/>
      <c r="L531" s="6"/>
      <c r="M531" s="9"/>
    </row>
    <row r="532" spans="2:13" ht="12" customHeight="1">
      <c r="B532" s="5"/>
      <c r="C532" s="6"/>
      <c r="D532" s="6" t="s">
        <v>22</v>
      </c>
      <c r="E532" s="6"/>
      <c r="F532" s="6"/>
      <c r="G532" s="12" t="s">
        <v>6</v>
      </c>
      <c r="H532" s="14"/>
      <c r="I532" s="14">
        <v>5</v>
      </c>
      <c r="J532" s="15">
        <f>+L526</f>
        <v>0.02470438533875423</v>
      </c>
      <c r="K532" s="6"/>
      <c r="L532" s="16">
        <f>+J532*I532/100</f>
        <v>0.0012352192669377114</v>
      </c>
      <c r="M532" s="9"/>
    </row>
    <row r="533" spans="2:13" ht="12" customHeight="1">
      <c r="B533" s="5"/>
      <c r="C533" s="6"/>
      <c r="D533" s="6"/>
      <c r="E533" s="6"/>
      <c r="F533" s="6"/>
      <c r="G533" s="6"/>
      <c r="H533" s="14"/>
      <c r="I533" s="14"/>
      <c r="J533" s="12"/>
      <c r="K533" s="6"/>
      <c r="L533" s="6"/>
      <c r="M533" s="9"/>
    </row>
    <row r="534" spans="2:13" ht="12" customHeight="1">
      <c r="B534" s="5"/>
      <c r="C534" s="11" t="s">
        <v>23</v>
      </c>
      <c r="D534" s="6"/>
      <c r="E534" s="6"/>
      <c r="F534" s="6"/>
      <c r="G534" s="6"/>
      <c r="H534" s="12"/>
      <c r="I534" s="12"/>
      <c r="J534" s="12"/>
      <c r="K534" s="6"/>
      <c r="L534" s="13">
        <f>+L522+L526+L530</f>
        <v>2.5378417802054565</v>
      </c>
      <c r="M534" s="9"/>
    </row>
    <row r="535" spans="2:13" ht="12" customHeight="1" thickBot="1">
      <c r="B535" s="18"/>
      <c r="C535" s="19"/>
      <c r="D535" s="19"/>
      <c r="E535" s="19"/>
      <c r="F535" s="19"/>
      <c r="G535" s="19"/>
      <c r="H535" s="20"/>
      <c r="I535" s="20"/>
      <c r="J535" s="20"/>
      <c r="K535" s="19"/>
      <c r="L535" s="21"/>
      <c r="M535" s="22"/>
    </row>
    <row r="536" spans="2:13" ht="12" customHeight="1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</row>
    <row r="537" ht="12" customHeight="1" thickBot="1"/>
    <row r="538" spans="2:13" ht="12" customHeight="1"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4"/>
    </row>
    <row r="539" spans="2:13" ht="12" customHeight="1">
      <c r="B539" s="5"/>
      <c r="C539" s="6" t="s">
        <v>7</v>
      </c>
      <c r="D539" s="6"/>
      <c r="E539" s="7" t="s">
        <v>8</v>
      </c>
      <c r="F539" s="8" t="s">
        <v>225</v>
      </c>
      <c r="G539" s="6"/>
      <c r="H539" s="6"/>
      <c r="I539" s="6"/>
      <c r="J539" s="6"/>
      <c r="K539" s="6"/>
      <c r="L539" s="6"/>
      <c r="M539" s="9"/>
    </row>
    <row r="540" spans="2:13" ht="12" customHeight="1">
      <c r="B540" s="5"/>
      <c r="C540" s="6" t="s">
        <v>9</v>
      </c>
      <c r="D540" s="6"/>
      <c r="E540" s="7" t="s">
        <v>8</v>
      </c>
      <c r="F540" s="10">
        <v>2400</v>
      </c>
      <c r="G540" s="6" t="s">
        <v>173</v>
      </c>
      <c r="H540" s="6"/>
      <c r="I540" s="6"/>
      <c r="J540" s="6"/>
      <c r="K540" s="6"/>
      <c r="L540" s="6"/>
      <c r="M540" s="9"/>
    </row>
    <row r="541" spans="2:13" ht="12" customHeight="1">
      <c r="B541" s="5"/>
      <c r="C541" s="6" t="s">
        <v>10</v>
      </c>
      <c r="D541" s="6"/>
      <c r="E541" s="7" t="s">
        <v>8</v>
      </c>
      <c r="F541" s="6" t="s">
        <v>0</v>
      </c>
      <c r="G541" s="6"/>
      <c r="H541" s="6"/>
      <c r="I541" s="6"/>
      <c r="J541" s="6"/>
      <c r="K541" s="6"/>
      <c r="L541" s="6"/>
      <c r="M541" s="9"/>
    </row>
    <row r="542" spans="2:13" ht="12" customHeight="1">
      <c r="B542" s="5"/>
      <c r="C542" s="6" t="s">
        <v>11</v>
      </c>
      <c r="D542" s="6"/>
      <c r="E542" s="7" t="s">
        <v>8</v>
      </c>
      <c r="F542" s="11" t="s">
        <v>226</v>
      </c>
      <c r="G542" s="6"/>
      <c r="H542" s="6"/>
      <c r="I542" s="6"/>
      <c r="J542" s="6"/>
      <c r="K542" s="6"/>
      <c r="L542" s="6"/>
      <c r="M542" s="9"/>
    </row>
    <row r="543" spans="2:13" ht="12" customHeight="1">
      <c r="B543" s="5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9"/>
    </row>
    <row r="544" spans="2:13" ht="12" customHeight="1">
      <c r="B544" s="5"/>
      <c r="C544" s="59" t="s">
        <v>12</v>
      </c>
      <c r="D544" s="59" t="s">
        <v>13</v>
      </c>
      <c r="E544" s="59"/>
      <c r="F544" s="59"/>
      <c r="G544" s="59" t="s">
        <v>5</v>
      </c>
      <c r="H544" s="59" t="s">
        <v>14</v>
      </c>
      <c r="I544" s="59" t="s">
        <v>15</v>
      </c>
      <c r="J544" s="12" t="s">
        <v>16</v>
      </c>
      <c r="K544" s="6"/>
      <c r="L544" s="12" t="s">
        <v>17</v>
      </c>
      <c r="M544" s="9"/>
    </row>
    <row r="545" spans="2:13" ht="12" customHeight="1">
      <c r="B545" s="5"/>
      <c r="C545" s="59"/>
      <c r="D545" s="59"/>
      <c r="E545" s="59"/>
      <c r="F545" s="59"/>
      <c r="G545" s="59"/>
      <c r="H545" s="59"/>
      <c r="I545" s="59"/>
      <c r="J545" s="12" t="s">
        <v>18</v>
      </c>
      <c r="K545" s="12"/>
      <c r="L545" s="12" t="s">
        <v>18</v>
      </c>
      <c r="M545" s="9"/>
    </row>
    <row r="546" spans="2:13" ht="12" customHeight="1">
      <c r="B546" s="5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9"/>
    </row>
    <row r="547" spans="2:13" ht="12" customHeight="1">
      <c r="B547" s="5"/>
      <c r="C547" s="6" t="s">
        <v>33</v>
      </c>
      <c r="D547" s="6"/>
      <c r="E547" s="6"/>
      <c r="F547" s="6"/>
      <c r="G547" s="6"/>
      <c r="H547" s="6"/>
      <c r="I547" s="6"/>
      <c r="J547" s="6"/>
      <c r="K547" s="6"/>
      <c r="L547" s="13">
        <f>+SUM(L549:L549)</f>
        <v>0.4811000000000001</v>
      </c>
      <c r="M547" s="9"/>
    </row>
    <row r="548" spans="2:13" ht="12" customHeight="1">
      <c r="B548" s="5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9"/>
    </row>
    <row r="549" spans="2:13" ht="12" customHeight="1">
      <c r="B549" s="5"/>
      <c r="C549" s="6"/>
      <c r="D549" s="6" t="s">
        <v>227</v>
      </c>
      <c r="E549" s="6"/>
      <c r="F549" s="6"/>
      <c r="G549" s="12" t="s">
        <v>38</v>
      </c>
      <c r="H549" s="15">
        <v>1</v>
      </c>
      <c r="I549" s="14">
        <f>+H549*8/F540</f>
        <v>0.0033333333333333335</v>
      </c>
      <c r="J549" s="15">
        <v>144.33</v>
      </c>
      <c r="K549" s="6"/>
      <c r="L549" s="16">
        <f>+J549*I549</f>
        <v>0.4811000000000001</v>
      </c>
      <c r="M549" s="9"/>
    </row>
    <row r="550" spans="2:13" ht="12" customHeight="1">
      <c r="B550" s="5"/>
      <c r="C550" s="6"/>
      <c r="D550" s="6"/>
      <c r="E550" s="6"/>
      <c r="F550" s="6"/>
      <c r="G550" s="12"/>
      <c r="H550" s="14"/>
      <c r="I550" s="14"/>
      <c r="J550" s="15"/>
      <c r="K550" s="6"/>
      <c r="L550" s="16"/>
      <c r="M550" s="9"/>
    </row>
    <row r="551" spans="2:13" ht="12" customHeight="1">
      <c r="B551" s="5"/>
      <c r="C551" s="6" t="s">
        <v>58</v>
      </c>
      <c r="D551" s="6"/>
      <c r="E551" s="6"/>
      <c r="F551" s="6"/>
      <c r="G551" s="12"/>
      <c r="H551" s="14"/>
      <c r="I551" s="14"/>
      <c r="J551" s="15"/>
      <c r="K551" s="6"/>
      <c r="L551" s="13">
        <f>+SUM(L553:L553)</f>
        <v>0.130377</v>
      </c>
      <c r="M551" s="9"/>
    </row>
    <row r="552" spans="2:13" ht="12" customHeight="1">
      <c r="B552" s="5"/>
      <c r="C552" s="6"/>
      <c r="D552" s="6"/>
      <c r="E552" s="6"/>
      <c r="F552" s="6"/>
      <c r="G552" s="12"/>
      <c r="H552" s="14"/>
      <c r="I552" s="14"/>
      <c r="J552" s="15"/>
      <c r="K552" s="6"/>
      <c r="L552" s="16"/>
      <c r="M552" s="9"/>
    </row>
    <row r="553" spans="2:13" ht="12" customHeight="1">
      <c r="B553" s="5"/>
      <c r="C553" s="23" t="s">
        <v>224</v>
      </c>
      <c r="D553" s="6" t="s">
        <v>228</v>
      </c>
      <c r="E553" s="6"/>
      <c r="F553" s="6"/>
      <c r="G553" s="12" t="s">
        <v>1</v>
      </c>
      <c r="H553" s="14"/>
      <c r="I553" s="14">
        <v>0.3343</v>
      </c>
      <c r="J553" s="15">
        <v>0.39</v>
      </c>
      <c r="K553" s="6"/>
      <c r="L553" s="16">
        <f>+J553*I553</f>
        <v>0.130377</v>
      </c>
      <c r="M553" s="9"/>
    </row>
    <row r="554" spans="2:13" ht="12" customHeight="1">
      <c r="B554" s="5"/>
      <c r="C554" s="23"/>
      <c r="D554" s="24"/>
      <c r="E554" s="6"/>
      <c r="F554" s="6"/>
      <c r="G554" s="12"/>
      <c r="H554" s="14"/>
      <c r="I554" s="14"/>
      <c r="J554" s="15"/>
      <c r="K554" s="6"/>
      <c r="L554" s="16"/>
      <c r="M554" s="9"/>
    </row>
    <row r="555" spans="2:13" ht="12" customHeight="1">
      <c r="B555" s="5"/>
      <c r="C555" s="6" t="s">
        <v>57</v>
      </c>
      <c r="D555" s="6"/>
      <c r="E555" s="6"/>
      <c r="F555" s="6"/>
      <c r="G555" s="12"/>
      <c r="H555" s="14"/>
      <c r="I555" s="14"/>
      <c r="J555" s="15"/>
      <c r="K555" s="6"/>
      <c r="L555" s="13">
        <f>+SUM(L557:L557)</f>
        <v>0.016583333333333332</v>
      </c>
      <c r="M555" s="9"/>
    </row>
    <row r="556" spans="2:13" ht="12" customHeight="1">
      <c r="B556" s="5"/>
      <c r="C556" s="6"/>
      <c r="D556" s="6"/>
      <c r="E556" s="6"/>
      <c r="F556" s="6"/>
      <c r="G556" s="12"/>
      <c r="H556" s="14"/>
      <c r="I556" s="14"/>
      <c r="J556" s="15"/>
      <c r="K556" s="6"/>
      <c r="L556" s="6"/>
      <c r="M556" s="9"/>
    </row>
    <row r="557" spans="2:13" ht="12" customHeight="1">
      <c r="B557" s="5"/>
      <c r="C557" s="6"/>
      <c r="D557" s="6" t="s">
        <v>25</v>
      </c>
      <c r="E557" s="6"/>
      <c r="F557" s="6"/>
      <c r="G557" s="12" t="s">
        <v>21</v>
      </c>
      <c r="H557" s="15">
        <v>0.5</v>
      </c>
      <c r="I557" s="14">
        <f>+H557*8/F540</f>
        <v>0.0016666666666666668</v>
      </c>
      <c r="J557" s="15">
        <v>9.95</v>
      </c>
      <c r="K557" s="6"/>
      <c r="L557" s="16">
        <f>+I557*J557</f>
        <v>0.016583333333333332</v>
      </c>
      <c r="M557" s="9"/>
    </row>
    <row r="558" spans="2:13" ht="12" customHeight="1">
      <c r="B558" s="5"/>
      <c r="C558" s="6"/>
      <c r="D558" s="6"/>
      <c r="E558" s="6"/>
      <c r="F558" s="6"/>
      <c r="G558" s="12"/>
      <c r="H558" s="15"/>
      <c r="I558" s="14"/>
      <c r="J558" s="15"/>
      <c r="K558" s="6"/>
      <c r="L558" s="16"/>
      <c r="M558" s="9"/>
    </row>
    <row r="559" spans="2:13" ht="12" customHeight="1">
      <c r="B559" s="5"/>
      <c r="C559" s="6" t="s">
        <v>22</v>
      </c>
      <c r="D559" s="6"/>
      <c r="E559" s="6"/>
      <c r="F559" s="6"/>
      <c r="G559" s="12"/>
      <c r="H559" s="14"/>
      <c r="I559" s="14"/>
      <c r="J559" s="15"/>
      <c r="K559" s="6"/>
      <c r="L559" s="13">
        <f>+SUM(L561)</f>
        <v>0.0008291666666666666</v>
      </c>
      <c r="M559" s="9"/>
    </row>
    <row r="560" spans="2:13" ht="12" customHeight="1">
      <c r="B560" s="5"/>
      <c r="C560" s="6"/>
      <c r="D560" s="6"/>
      <c r="E560" s="6"/>
      <c r="F560" s="6"/>
      <c r="G560" s="12"/>
      <c r="H560" s="14"/>
      <c r="I560" s="14"/>
      <c r="J560" s="15"/>
      <c r="K560" s="6"/>
      <c r="L560" s="6"/>
      <c r="M560" s="9"/>
    </row>
    <row r="561" spans="2:13" ht="12" customHeight="1">
      <c r="B561" s="5"/>
      <c r="C561" s="6"/>
      <c r="D561" s="6" t="s">
        <v>22</v>
      </c>
      <c r="E561" s="6"/>
      <c r="F561" s="6"/>
      <c r="G561" s="12" t="s">
        <v>6</v>
      </c>
      <c r="H561" s="14"/>
      <c r="I561" s="14">
        <v>5</v>
      </c>
      <c r="J561" s="15">
        <f>+L555</f>
        <v>0.016583333333333332</v>
      </c>
      <c r="K561" s="6"/>
      <c r="L561" s="16">
        <f>+J561*I561/100</f>
        <v>0.0008291666666666666</v>
      </c>
      <c r="M561" s="9"/>
    </row>
    <row r="562" spans="2:13" ht="12" customHeight="1">
      <c r="B562" s="5"/>
      <c r="C562" s="6"/>
      <c r="D562" s="6"/>
      <c r="E562" s="6"/>
      <c r="F562" s="6"/>
      <c r="G562" s="6"/>
      <c r="H562" s="14"/>
      <c r="I562" s="14"/>
      <c r="J562" s="12"/>
      <c r="K562" s="6"/>
      <c r="L562" s="6"/>
      <c r="M562" s="9"/>
    </row>
    <row r="563" spans="2:13" ht="12" customHeight="1">
      <c r="B563" s="5"/>
      <c r="C563" s="11" t="s">
        <v>23</v>
      </c>
      <c r="D563" s="6"/>
      <c r="E563" s="6"/>
      <c r="F563" s="6"/>
      <c r="G563" s="6"/>
      <c r="H563" s="12"/>
      <c r="I563" s="12"/>
      <c r="J563" s="12"/>
      <c r="K563" s="6"/>
      <c r="L563" s="13">
        <f>+L547+L555+L559</f>
        <v>0.4985125000000001</v>
      </c>
      <c r="M563" s="9"/>
    </row>
    <row r="564" spans="2:13" ht="12" customHeight="1" thickBot="1">
      <c r="B564" s="18"/>
      <c r="C564" s="19"/>
      <c r="D564" s="19"/>
      <c r="E564" s="19"/>
      <c r="F564" s="19"/>
      <c r="G564" s="19"/>
      <c r="H564" s="20"/>
      <c r="I564" s="20"/>
      <c r="J564" s="20"/>
      <c r="K564" s="19"/>
      <c r="L564" s="21"/>
      <c r="M564" s="22"/>
    </row>
  </sheetData>
  <sheetProtection/>
  <mergeCells count="95">
    <mergeCell ref="C474:C475"/>
    <mergeCell ref="D474:F475"/>
    <mergeCell ref="G474:G475"/>
    <mergeCell ref="H474:H475"/>
    <mergeCell ref="I474:I475"/>
    <mergeCell ref="I412:I413"/>
    <mergeCell ref="C438:C439"/>
    <mergeCell ref="D438:F439"/>
    <mergeCell ref="G438:G439"/>
    <mergeCell ref="H438:H439"/>
    <mergeCell ref="I438:I439"/>
    <mergeCell ref="C412:C413"/>
    <mergeCell ref="D412:F413"/>
    <mergeCell ref="G412:G413"/>
    <mergeCell ref="H412:H413"/>
    <mergeCell ref="I295:I296"/>
    <mergeCell ref="C322:C323"/>
    <mergeCell ref="D322:F323"/>
    <mergeCell ref="G322:G323"/>
    <mergeCell ref="H322:H323"/>
    <mergeCell ref="I322:I323"/>
    <mergeCell ref="C295:C296"/>
    <mergeCell ref="D295:F296"/>
    <mergeCell ref="G295:G296"/>
    <mergeCell ref="H295:H296"/>
    <mergeCell ref="C273:C274"/>
    <mergeCell ref="D273:F274"/>
    <mergeCell ref="G273:G274"/>
    <mergeCell ref="H273:H274"/>
    <mergeCell ref="I273:I274"/>
    <mergeCell ref="I209:I210"/>
    <mergeCell ref="C231:C232"/>
    <mergeCell ref="D231:F232"/>
    <mergeCell ref="G231:G232"/>
    <mergeCell ref="H231:H232"/>
    <mergeCell ref="I231:I232"/>
    <mergeCell ref="C209:C210"/>
    <mergeCell ref="D209:F210"/>
    <mergeCell ref="G209:G210"/>
    <mergeCell ref="H209:H210"/>
    <mergeCell ref="C188:C189"/>
    <mergeCell ref="D188:F189"/>
    <mergeCell ref="G188:G189"/>
    <mergeCell ref="H188:H189"/>
    <mergeCell ref="I188:I189"/>
    <mergeCell ref="I121:I122"/>
    <mergeCell ref="C153:C154"/>
    <mergeCell ref="D153:F154"/>
    <mergeCell ref="G153:G154"/>
    <mergeCell ref="H153:H154"/>
    <mergeCell ref="I153:I154"/>
    <mergeCell ref="C121:C122"/>
    <mergeCell ref="D121:F122"/>
    <mergeCell ref="G121:G122"/>
    <mergeCell ref="H121:H122"/>
    <mergeCell ref="C93:C94"/>
    <mergeCell ref="D93:F94"/>
    <mergeCell ref="G93:G94"/>
    <mergeCell ref="H93:H94"/>
    <mergeCell ref="I93:I94"/>
    <mergeCell ref="I59:I60"/>
    <mergeCell ref="C8:C9"/>
    <mergeCell ref="D8:F9"/>
    <mergeCell ref="G8:G9"/>
    <mergeCell ref="H8:H9"/>
    <mergeCell ref="I8:I9"/>
    <mergeCell ref="C25:C26"/>
    <mergeCell ref="D25:F26"/>
    <mergeCell ref="G25:G26"/>
    <mergeCell ref="H25:H26"/>
    <mergeCell ref="I25:I26"/>
    <mergeCell ref="I355:I356"/>
    <mergeCell ref="C59:C60"/>
    <mergeCell ref="D59:F60"/>
    <mergeCell ref="G59:G60"/>
    <mergeCell ref="H59:H60"/>
    <mergeCell ref="C386:C387"/>
    <mergeCell ref="D386:F387"/>
    <mergeCell ref="G386:G387"/>
    <mergeCell ref="H386:H387"/>
    <mergeCell ref="I386:I387"/>
    <mergeCell ref="C355:C356"/>
    <mergeCell ref="D355:F356"/>
    <mergeCell ref="G355:G356"/>
    <mergeCell ref="H355:H356"/>
    <mergeCell ref="I519:I520"/>
    <mergeCell ref="C519:C520"/>
    <mergeCell ref="I544:I545"/>
    <mergeCell ref="D519:F520"/>
    <mergeCell ref="G519:G520"/>
    <mergeCell ref="H519:H520"/>
    <mergeCell ref="C544:C545"/>
    <mergeCell ref="D544:F545"/>
    <mergeCell ref="G544:G545"/>
    <mergeCell ref="H544:H545"/>
  </mergeCells>
  <printOptions horizontalCentered="1" verticalCentered="1"/>
  <pageMargins left="0.984251968503937" right="0.984251968503937" top="0.3937007874015748" bottom="0.5905511811023623" header="0.3937007874015748" footer="0.3937007874015748"/>
  <pageSetup horizontalDpi="300" verticalDpi="300" orientation="portrait" paperSize="9" scale="89" r:id="rId2"/>
  <headerFooter alignWithMargins="0">
    <oddHeader>&amp;L&amp;"Calibri,Normal"&amp;UPARTIDAS&amp;R&amp;8&amp;G</oddHeader>
    <oddFooter xml:space="preserve">&amp;C&amp;"-,Normal"ESTUDIO DE PROBABILIDAD DE FALLA E IMPLEMENTACIÓN 
DE ALTERN&amp;"Calibri,Normal"ATIVAS DE SOLUCIÓN AL DESLIZAMIENTO DE TALUDES ANDINOS </oddFooter>
  </headerFooter>
  <rowBreaks count="9" manualBreakCount="9">
    <brk id="51" max="13" man="1"/>
    <brk id="113" max="13" man="1"/>
    <brk id="180" max="13" man="1"/>
    <brk id="223" max="13" man="1"/>
    <brk id="287" max="13" man="1"/>
    <brk id="347" max="13" man="1"/>
    <brk id="404" max="13" man="1"/>
    <brk id="466" max="13" man="1"/>
    <brk id="511" max="13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989"/>
  <sheetViews>
    <sheetView view="pageBreakPreview" zoomScaleSheetLayoutView="100" zoomScalePageLayoutView="0" workbookViewId="0" topLeftCell="A962">
      <selection activeCell="A923" sqref="A1:IV16384"/>
    </sheetView>
  </sheetViews>
  <sheetFormatPr defaultColWidth="9.7109375" defaultRowHeight="12" customHeight="1"/>
  <cols>
    <col min="1" max="1" width="1.7109375" style="1" customWidth="1"/>
    <col min="2" max="2" width="9.7109375" style="1" customWidth="1"/>
    <col min="3" max="3" width="25.7109375" style="1" customWidth="1"/>
    <col min="4" max="4" width="8.7109375" style="43" customWidth="1"/>
    <col min="5" max="8" width="9.7109375" style="43" customWidth="1"/>
    <col min="9" max="9" width="1.7109375" style="1" customWidth="1"/>
    <col min="10" max="16384" width="9.7109375" style="1" customWidth="1"/>
  </cols>
  <sheetData>
    <row r="2" spans="2:8" ht="12" customHeight="1">
      <c r="B2" s="26" t="s">
        <v>132</v>
      </c>
      <c r="C2" s="39" t="s">
        <v>229</v>
      </c>
      <c r="D2" s="40" t="s">
        <v>133</v>
      </c>
      <c r="E2" s="41">
        <v>345.42</v>
      </c>
      <c r="F2" s="42" t="s">
        <v>213</v>
      </c>
      <c r="G2" s="29" t="s">
        <v>134</v>
      </c>
      <c r="H2" s="29" t="s">
        <v>134</v>
      </c>
    </row>
    <row r="3" spans="2:8" ht="12" customHeight="1">
      <c r="B3" s="26" t="s">
        <v>135</v>
      </c>
      <c r="C3" s="26"/>
      <c r="D3" s="40" t="s">
        <v>223</v>
      </c>
      <c r="E3" s="41"/>
      <c r="F3" s="42"/>
      <c r="G3" s="29"/>
      <c r="H3" s="29"/>
    </row>
    <row r="4" spans="2:8" ht="12" customHeight="1">
      <c r="B4" s="26" t="s">
        <v>136</v>
      </c>
      <c r="C4" s="39" t="s">
        <v>230</v>
      </c>
      <c r="E4" s="41"/>
      <c r="F4" s="42"/>
      <c r="G4" s="29"/>
      <c r="H4" s="29"/>
    </row>
    <row r="5" spans="5:8" ht="12" customHeight="1">
      <c r="E5" s="41"/>
      <c r="F5" s="42"/>
      <c r="G5" s="29"/>
      <c r="H5" s="29"/>
    </row>
    <row r="6" spans="2:8" ht="12" customHeight="1">
      <c r="B6" s="26" t="s">
        <v>137</v>
      </c>
      <c r="C6" s="26" t="s">
        <v>138</v>
      </c>
      <c r="D6" s="40" t="s">
        <v>139</v>
      </c>
      <c r="E6" s="41" t="s">
        <v>140</v>
      </c>
      <c r="F6" s="42" t="s">
        <v>141</v>
      </c>
      <c r="G6" s="29" t="s">
        <v>142</v>
      </c>
      <c r="H6" s="29" t="s">
        <v>143</v>
      </c>
    </row>
    <row r="7" spans="5:8" ht="12" customHeight="1">
      <c r="E7" s="41"/>
      <c r="F7" s="42"/>
      <c r="G7" s="29"/>
      <c r="H7" s="29"/>
    </row>
    <row r="8" spans="2:8" ht="12" customHeight="1">
      <c r="B8" s="26" t="s">
        <v>214</v>
      </c>
      <c r="E8" s="41"/>
      <c r="F8" s="42"/>
      <c r="G8" s="29"/>
      <c r="H8" s="29"/>
    </row>
    <row r="9" spans="2:8" ht="12" customHeight="1">
      <c r="B9" s="26"/>
      <c r="C9" s="26" t="s">
        <v>215</v>
      </c>
      <c r="D9" s="40" t="s">
        <v>168</v>
      </c>
      <c r="E9" s="41">
        <v>0.12</v>
      </c>
      <c r="F9" s="42">
        <v>0.00278</v>
      </c>
      <c r="G9" s="29">
        <v>101.17</v>
      </c>
      <c r="H9" s="29">
        <v>0.2813</v>
      </c>
    </row>
    <row r="10" spans="3:8" ht="12" customHeight="1">
      <c r="C10" s="26" t="s">
        <v>146</v>
      </c>
      <c r="D10" s="40" t="s">
        <v>134</v>
      </c>
      <c r="E10" s="41" t="s">
        <v>134</v>
      </c>
      <c r="F10" s="42" t="s">
        <v>134</v>
      </c>
      <c r="G10" s="29" t="s">
        <v>134</v>
      </c>
      <c r="H10" s="29">
        <v>0.2813</v>
      </c>
    </row>
    <row r="11" spans="2:8" ht="12" customHeight="1">
      <c r="B11" s="26" t="s">
        <v>147</v>
      </c>
      <c r="E11" s="41"/>
      <c r="F11" s="42"/>
      <c r="G11" s="29"/>
      <c r="H11" s="29"/>
    </row>
    <row r="12" spans="2:8" ht="12" customHeight="1">
      <c r="B12" s="26"/>
      <c r="C12" s="26" t="s">
        <v>151</v>
      </c>
      <c r="D12" s="40" t="s">
        <v>149</v>
      </c>
      <c r="E12" s="41">
        <v>0.02</v>
      </c>
      <c r="F12" s="42">
        <v>0.00046</v>
      </c>
      <c r="G12" s="29">
        <v>9.95</v>
      </c>
      <c r="H12" s="29">
        <v>0.0046</v>
      </c>
    </row>
    <row r="13" spans="3:8" ht="12" customHeight="1">
      <c r="C13" s="26" t="s">
        <v>146</v>
      </c>
      <c r="D13" s="40" t="s">
        <v>134</v>
      </c>
      <c r="E13" s="41" t="s">
        <v>134</v>
      </c>
      <c r="F13" s="42" t="s">
        <v>134</v>
      </c>
      <c r="G13" s="29" t="s">
        <v>134</v>
      </c>
      <c r="H13" s="29">
        <v>0.0046</v>
      </c>
    </row>
    <row r="14" spans="2:8" ht="12" customHeight="1">
      <c r="B14" s="26" t="s">
        <v>152</v>
      </c>
      <c r="E14" s="41"/>
      <c r="F14" s="42"/>
      <c r="G14" s="29"/>
      <c r="H14" s="29"/>
    </row>
    <row r="15" spans="2:8" ht="12" customHeight="1">
      <c r="B15" s="26"/>
      <c r="C15" s="26" t="s">
        <v>153</v>
      </c>
      <c r="D15" s="40" t="s">
        <v>154</v>
      </c>
      <c r="E15" s="41" t="s">
        <v>134</v>
      </c>
      <c r="F15" s="42">
        <v>3</v>
      </c>
      <c r="G15" s="29">
        <v>0.0046</v>
      </c>
      <c r="H15" s="29">
        <v>0.0001</v>
      </c>
    </row>
    <row r="16" spans="3:8" ht="12" customHeight="1">
      <c r="C16" s="26" t="s">
        <v>146</v>
      </c>
      <c r="D16" s="40" t="s">
        <v>134</v>
      </c>
      <c r="E16" s="41" t="s">
        <v>134</v>
      </c>
      <c r="F16" s="42" t="s">
        <v>134</v>
      </c>
      <c r="G16" s="29" t="s">
        <v>134</v>
      </c>
      <c r="H16" s="29">
        <v>0.0001</v>
      </c>
    </row>
    <row r="17" spans="5:8" ht="12" customHeight="1">
      <c r="E17" s="41"/>
      <c r="F17" s="42"/>
      <c r="G17" s="29"/>
      <c r="H17" s="29"/>
    </row>
    <row r="18" spans="3:8" ht="12" customHeight="1">
      <c r="C18" s="26" t="s">
        <v>155</v>
      </c>
      <c r="D18" s="40" t="s">
        <v>134</v>
      </c>
      <c r="E18" s="41" t="s">
        <v>134</v>
      </c>
      <c r="F18" s="42" t="s">
        <v>134</v>
      </c>
      <c r="G18" s="29" t="s">
        <v>134</v>
      </c>
      <c r="H18" s="44">
        <v>0.286</v>
      </c>
    </row>
    <row r="19" spans="2:8" ht="12" customHeight="1">
      <c r="B19" s="1" t="str">
        <f>REPT("_",95)</f>
        <v>_______________________________________________________________________________________________</v>
      </c>
      <c r="E19" s="41"/>
      <c r="F19" s="42"/>
      <c r="G19" s="29"/>
      <c r="H19" s="29"/>
    </row>
    <row r="20" spans="5:8" ht="12" customHeight="1">
      <c r="E20" s="41"/>
      <c r="F20" s="42"/>
      <c r="G20" s="29"/>
      <c r="H20" s="29"/>
    </row>
    <row r="21" spans="2:8" ht="12" customHeight="1">
      <c r="B21" s="26" t="s">
        <v>132</v>
      </c>
      <c r="C21" s="39" t="s">
        <v>243</v>
      </c>
      <c r="D21" s="40" t="s">
        <v>133</v>
      </c>
      <c r="E21" s="41"/>
      <c r="F21" s="42"/>
      <c r="G21" s="29"/>
      <c r="H21" s="29"/>
    </row>
    <row r="22" spans="2:8" ht="12" customHeight="1">
      <c r="B22" s="26" t="s">
        <v>135</v>
      </c>
      <c r="C22" s="26"/>
      <c r="D22" s="40" t="s">
        <v>223</v>
      </c>
      <c r="E22" s="41"/>
      <c r="F22" s="42"/>
      <c r="G22" s="29"/>
      <c r="H22" s="29"/>
    </row>
    <row r="23" spans="2:8" ht="12" customHeight="1">
      <c r="B23" s="26" t="s">
        <v>136</v>
      </c>
      <c r="C23" s="39" t="s">
        <v>244</v>
      </c>
      <c r="E23" s="41"/>
      <c r="F23" s="42"/>
      <c r="G23" s="29"/>
      <c r="H23" s="29"/>
    </row>
    <row r="24" spans="5:8" ht="12" customHeight="1">
      <c r="E24" s="41"/>
      <c r="F24" s="42"/>
      <c r="G24" s="29"/>
      <c r="H24" s="29"/>
    </row>
    <row r="25" spans="2:8" ht="12" customHeight="1">
      <c r="B25" s="26" t="s">
        <v>137</v>
      </c>
      <c r="C25" s="26" t="s">
        <v>138</v>
      </c>
      <c r="D25" s="40" t="s">
        <v>139</v>
      </c>
      <c r="E25" s="41" t="s">
        <v>140</v>
      </c>
      <c r="F25" s="42" t="s">
        <v>141</v>
      </c>
      <c r="G25" s="29" t="s">
        <v>142</v>
      </c>
      <c r="H25" s="29" t="s">
        <v>143</v>
      </c>
    </row>
    <row r="26" spans="5:8" ht="12" customHeight="1">
      <c r="E26" s="41"/>
      <c r="F26" s="42"/>
      <c r="G26" s="29"/>
      <c r="H26" s="29"/>
    </row>
    <row r="27" spans="2:8" ht="12" customHeight="1">
      <c r="B27" s="26" t="s">
        <v>144</v>
      </c>
      <c r="E27" s="41"/>
      <c r="F27" s="42"/>
      <c r="G27" s="29"/>
      <c r="H27" s="29"/>
    </row>
    <row r="28" spans="2:8" ht="12" customHeight="1">
      <c r="B28" s="40" t="s">
        <v>245</v>
      </c>
      <c r="C28" s="26" t="s">
        <v>246</v>
      </c>
      <c r="D28" s="40" t="s">
        <v>169</v>
      </c>
      <c r="E28" s="41">
        <v>0</v>
      </c>
      <c r="F28" s="42">
        <v>0.6</v>
      </c>
      <c r="G28" s="29">
        <v>22.5707</v>
      </c>
      <c r="H28" s="29">
        <v>13.5424</v>
      </c>
    </row>
    <row r="29" spans="2:8" ht="12" customHeight="1">
      <c r="B29" s="40" t="s">
        <v>247</v>
      </c>
      <c r="C29" s="26" t="s">
        <v>248</v>
      </c>
      <c r="D29" s="40" t="s">
        <v>169</v>
      </c>
      <c r="E29" s="41">
        <v>0</v>
      </c>
      <c r="F29" s="42">
        <v>0.4</v>
      </c>
      <c r="G29" s="29">
        <v>22.0583</v>
      </c>
      <c r="H29" s="29">
        <v>8.8233</v>
      </c>
    </row>
    <row r="30" spans="3:8" ht="12" customHeight="1">
      <c r="C30" s="26" t="s">
        <v>146</v>
      </c>
      <c r="D30" s="40" t="s">
        <v>134</v>
      </c>
      <c r="E30" s="41" t="s">
        <v>134</v>
      </c>
      <c r="F30" s="42" t="s">
        <v>134</v>
      </c>
      <c r="G30" s="29" t="s">
        <v>134</v>
      </c>
      <c r="H30" s="29">
        <v>22.3657</v>
      </c>
    </row>
    <row r="31" spans="5:8" ht="12" customHeight="1">
      <c r="E31" s="41"/>
      <c r="F31" s="42"/>
      <c r="G31" s="29"/>
      <c r="H31" s="29"/>
    </row>
    <row r="32" spans="3:8" ht="12" customHeight="1">
      <c r="C32" s="26" t="s">
        <v>155</v>
      </c>
      <c r="D32" s="40" t="s">
        <v>134</v>
      </c>
      <c r="E32" s="41" t="s">
        <v>134</v>
      </c>
      <c r="F32" s="42" t="s">
        <v>134</v>
      </c>
      <c r="G32" s="29" t="s">
        <v>134</v>
      </c>
      <c r="H32" s="44">
        <v>22.3657</v>
      </c>
    </row>
    <row r="33" spans="2:8" ht="12" customHeight="1">
      <c r="B33" s="1" t="str">
        <f>REPT("_",95)</f>
        <v>_______________________________________________________________________________________________</v>
      </c>
      <c r="E33" s="41"/>
      <c r="F33" s="42"/>
      <c r="G33" s="29"/>
      <c r="H33" s="29"/>
    </row>
    <row r="34" spans="5:8" ht="12" customHeight="1">
      <c r="E34" s="41"/>
      <c r="F34" s="42"/>
      <c r="G34" s="29"/>
      <c r="H34" s="29"/>
    </row>
    <row r="35" spans="2:8" ht="12" customHeight="1">
      <c r="B35" s="26" t="s">
        <v>132</v>
      </c>
      <c r="C35" s="39" t="s">
        <v>252</v>
      </c>
      <c r="D35" s="40" t="s">
        <v>133</v>
      </c>
      <c r="E35" s="41">
        <v>560</v>
      </c>
      <c r="F35" s="42" t="s">
        <v>222</v>
      </c>
      <c r="G35" s="29" t="s">
        <v>134</v>
      </c>
      <c r="H35" s="29" t="s">
        <v>134</v>
      </c>
    </row>
    <row r="36" spans="2:8" ht="12" customHeight="1">
      <c r="B36" s="26" t="s">
        <v>135</v>
      </c>
      <c r="C36" s="26"/>
      <c r="D36" s="40" t="s">
        <v>223</v>
      </c>
      <c r="E36" s="41"/>
      <c r="F36" s="42"/>
      <c r="G36" s="29"/>
      <c r="H36" s="29"/>
    </row>
    <row r="37" spans="2:8" ht="12" customHeight="1">
      <c r="B37" s="26" t="s">
        <v>136</v>
      </c>
      <c r="C37" s="39" t="s">
        <v>253</v>
      </c>
      <c r="E37" s="41"/>
      <c r="F37" s="42"/>
      <c r="G37" s="29"/>
      <c r="H37" s="29"/>
    </row>
    <row r="38" spans="5:8" ht="12" customHeight="1">
      <c r="E38" s="41"/>
      <c r="F38" s="42"/>
      <c r="G38" s="29"/>
      <c r="H38" s="29"/>
    </row>
    <row r="39" spans="2:8" ht="12" customHeight="1">
      <c r="B39" s="26" t="s">
        <v>137</v>
      </c>
      <c r="C39" s="26" t="s">
        <v>138</v>
      </c>
      <c r="D39" s="40" t="s">
        <v>139</v>
      </c>
      <c r="E39" s="41" t="s">
        <v>140</v>
      </c>
      <c r="F39" s="42" t="s">
        <v>141</v>
      </c>
      <c r="G39" s="29" t="s">
        <v>142</v>
      </c>
      <c r="H39" s="29" t="s">
        <v>143</v>
      </c>
    </row>
    <row r="40" spans="5:8" ht="12" customHeight="1">
      <c r="E40" s="41"/>
      <c r="F40" s="42"/>
      <c r="G40" s="29"/>
      <c r="H40" s="29"/>
    </row>
    <row r="41" spans="2:8" ht="12" customHeight="1">
      <c r="B41" s="26" t="s">
        <v>214</v>
      </c>
      <c r="E41" s="41"/>
      <c r="F41" s="42"/>
      <c r="G41" s="29"/>
      <c r="H41" s="29"/>
    </row>
    <row r="42" spans="2:8" ht="12" customHeight="1">
      <c r="B42" s="26"/>
      <c r="C42" s="26" t="s">
        <v>236</v>
      </c>
      <c r="D42" s="40" t="s">
        <v>168</v>
      </c>
      <c r="E42" s="41">
        <v>1</v>
      </c>
      <c r="F42" s="42">
        <v>0.01429</v>
      </c>
      <c r="G42" s="29">
        <v>121.6155</v>
      </c>
      <c r="H42" s="29">
        <v>1.7379</v>
      </c>
    </row>
    <row r="43" spans="2:8" ht="12" customHeight="1">
      <c r="B43" s="26"/>
      <c r="C43" s="26" t="s">
        <v>249</v>
      </c>
      <c r="D43" s="40" t="s">
        <v>168</v>
      </c>
      <c r="E43" s="41">
        <v>1</v>
      </c>
      <c r="F43" s="42">
        <v>0.01429</v>
      </c>
      <c r="G43" s="29">
        <v>113.088</v>
      </c>
      <c r="H43" s="29">
        <v>1.616</v>
      </c>
    </row>
    <row r="44" spans="3:8" ht="12" customHeight="1">
      <c r="C44" s="26" t="s">
        <v>146</v>
      </c>
      <c r="D44" s="40" t="s">
        <v>134</v>
      </c>
      <c r="E44" s="41" t="s">
        <v>134</v>
      </c>
      <c r="F44" s="42" t="s">
        <v>134</v>
      </c>
      <c r="G44" s="29" t="s">
        <v>134</v>
      </c>
      <c r="H44" s="29">
        <v>3.3539</v>
      </c>
    </row>
    <row r="45" spans="2:8" ht="12" customHeight="1">
      <c r="B45" s="26" t="s">
        <v>144</v>
      </c>
      <c r="E45" s="41"/>
      <c r="F45" s="42"/>
      <c r="G45" s="29"/>
      <c r="H45" s="29"/>
    </row>
    <row r="46" spans="2:8" ht="12" customHeight="1">
      <c r="B46" s="40" t="s">
        <v>239</v>
      </c>
      <c r="C46" s="26" t="s">
        <v>240</v>
      </c>
      <c r="D46" s="40" t="s">
        <v>169</v>
      </c>
      <c r="E46" s="41">
        <v>0</v>
      </c>
      <c r="F46" s="42">
        <v>1.66</v>
      </c>
      <c r="G46" s="29">
        <v>2.8074</v>
      </c>
      <c r="H46" s="29">
        <v>4.6603</v>
      </c>
    </row>
    <row r="47" spans="2:8" ht="12" customHeight="1">
      <c r="B47" s="40" t="s">
        <v>241</v>
      </c>
      <c r="C47" s="26" t="s">
        <v>242</v>
      </c>
      <c r="D47" s="40" t="s">
        <v>169</v>
      </c>
      <c r="E47" s="41">
        <v>0</v>
      </c>
      <c r="F47" s="42">
        <v>0.85</v>
      </c>
      <c r="G47" s="29">
        <v>1.0454</v>
      </c>
      <c r="H47" s="29">
        <v>0.8886</v>
      </c>
    </row>
    <row r="48" spans="3:8" ht="12" customHeight="1">
      <c r="C48" s="26" t="s">
        <v>146</v>
      </c>
      <c r="D48" s="40" t="s">
        <v>134</v>
      </c>
      <c r="E48" s="41" t="s">
        <v>134</v>
      </c>
      <c r="F48" s="42" t="s">
        <v>134</v>
      </c>
      <c r="G48" s="29" t="s">
        <v>134</v>
      </c>
      <c r="H48" s="29">
        <v>5.5489</v>
      </c>
    </row>
    <row r="49" spans="2:8" ht="12" customHeight="1">
      <c r="B49" s="26" t="s">
        <v>147</v>
      </c>
      <c r="E49" s="41"/>
      <c r="F49" s="42"/>
      <c r="G49" s="29"/>
      <c r="H49" s="29"/>
    </row>
    <row r="50" spans="2:8" ht="12" customHeight="1">
      <c r="B50" s="26"/>
      <c r="C50" s="26" t="s">
        <v>151</v>
      </c>
      <c r="D50" s="40" t="s">
        <v>149</v>
      </c>
      <c r="E50" s="41">
        <v>1</v>
      </c>
      <c r="F50" s="42">
        <v>0.01429</v>
      </c>
      <c r="G50" s="29">
        <v>9.95</v>
      </c>
      <c r="H50" s="29">
        <v>0.1422</v>
      </c>
    </row>
    <row r="51" spans="2:8" ht="12" customHeight="1">
      <c r="B51" s="26"/>
      <c r="C51" s="26" t="s">
        <v>171</v>
      </c>
      <c r="D51" s="40" t="s">
        <v>149</v>
      </c>
      <c r="E51" s="41">
        <v>4</v>
      </c>
      <c r="F51" s="42">
        <v>0.05714</v>
      </c>
      <c r="G51" s="29">
        <v>8.97</v>
      </c>
      <c r="H51" s="29">
        <v>0.5125</v>
      </c>
    </row>
    <row r="52" spans="3:8" ht="12" customHeight="1">
      <c r="C52" s="26" t="s">
        <v>146</v>
      </c>
      <c r="D52" s="40" t="s">
        <v>134</v>
      </c>
      <c r="E52" s="41" t="s">
        <v>134</v>
      </c>
      <c r="F52" s="42" t="s">
        <v>134</v>
      </c>
      <c r="G52" s="29" t="s">
        <v>134</v>
      </c>
      <c r="H52" s="29">
        <v>0.6547</v>
      </c>
    </row>
    <row r="53" spans="2:8" ht="12" customHeight="1">
      <c r="B53" s="26" t="s">
        <v>152</v>
      </c>
      <c r="E53" s="41"/>
      <c r="F53" s="42"/>
      <c r="G53" s="29"/>
      <c r="H53" s="29"/>
    </row>
    <row r="54" spans="2:8" ht="12" customHeight="1">
      <c r="B54" s="26"/>
      <c r="C54" s="26" t="s">
        <v>153</v>
      </c>
      <c r="D54" s="40" t="s">
        <v>154</v>
      </c>
      <c r="E54" s="41" t="s">
        <v>134</v>
      </c>
      <c r="F54" s="42">
        <v>3</v>
      </c>
      <c r="G54" s="29">
        <v>0.6547</v>
      </c>
      <c r="H54" s="29">
        <v>0.0196</v>
      </c>
    </row>
    <row r="55" spans="3:8" ht="12" customHeight="1">
      <c r="C55" s="26" t="s">
        <v>146</v>
      </c>
      <c r="D55" s="40" t="s">
        <v>134</v>
      </c>
      <c r="E55" s="41" t="s">
        <v>134</v>
      </c>
      <c r="F55" s="42" t="s">
        <v>134</v>
      </c>
      <c r="G55" s="29" t="s">
        <v>134</v>
      </c>
      <c r="H55" s="29">
        <v>0.0196</v>
      </c>
    </row>
    <row r="56" spans="5:8" ht="12" customHeight="1">
      <c r="E56" s="41"/>
      <c r="F56" s="42"/>
      <c r="G56" s="29"/>
      <c r="H56" s="29"/>
    </row>
    <row r="57" spans="3:8" ht="12" customHeight="1">
      <c r="C57" s="26" t="s">
        <v>155</v>
      </c>
      <c r="D57" s="40" t="s">
        <v>134</v>
      </c>
      <c r="E57" s="41" t="s">
        <v>134</v>
      </c>
      <c r="F57" s="42" t="s">
        <v>134</v>
      </c>
      <c r="G57" s="29" t="s">
        <v>134</v>
      </c>
      <c r="H57" s="44">
        <v>9.5771</v>
      </c>
    </row>
    <row r="58" spans="2:8" ht="12" customHeight="1">
      <c r="B58" s="1" t="str">
        <f>REPT("_",95)</f>
        <v>_______________________________________________________________________________________________</v>
      </c>
      <c r="E58" s="41"/>
      <c r="F58" s="42"/>
      <c r="G58" s="29"/>
      <c r="H58" s="29"/>
    </row>
    <row r="59" spans="5:8" ht="12" customHeight="1">
      <c r="E59" s="41"/>
      <c r="F59" s="42"/>
      <c r="G59" s="29"/>
      <c r="H59" s="29"/>
    </row>
    <row r="60" spans="2:8" ht="12" customHeight="1">
      <c r="B60" s="26" t="s">
        <v>132</v>
      </c>
      <c r="C60" s="39" t="s">
        <v>254</v>
      </c>
      <c r="D60" s="40" t="s">
        <v>133</v>
      </c>
      <c r="E60" s="41">
        <v>350</v>
      </c>
      <c r="F60" s="42" t="s">
        <v>222</v>
      </c>
      <c r="G60" s="29" t="s">
        <v>134</v>
      </c>
      <c r="H60" s="29" t="s">
        <v>134</v>
      </c>
    </row>
    <row r="61" spans="2:8" ht="12" customHeight="1">
      <c r="B61" s="26" t="s">
        <v>135</v>
      </c>
      <c r="C61" s="26"/>
      <c r="D61" s="40" t="s">
        <v>223</v>
      </c>
      <c r="E61" s="41"/>
      <c r="F61" s="42"/>
      <c r="G61" s="29"/>
      <c r="H61" s="29"/>
    </row>
    <row r="62" spans="2:8" ht="12" customHeight="1">
      <c r="B62" s="26" t="s">
        <v>136</v>
      </c>
      <c r="C62" s="39" t="s">
        <v>255</v>
      </c>
      <c r="E62" s="41"/>
      <c r="F62" s="42"/>
      <c r="G62" s="29"/>
      <c r="H62" s="29"/>
    </row>
    <row r="63" spans="5:8" ht="12" customHeight="1">
      <c r="E63" s="41"/>
      <c r="F63" s="42"/>
      <c r="G63" s="29"/>
      <c r="H63" s="29"/>
    </row>
    <row r="64" spans="2:8" ht="12" customHeight="1">
      <c r="B64" s="26" t="s">
        <v>137</v>
      </c>
      <c r="C64" s="26" t="s">
        <v>138</v>
      </c>
      <c r="D64" s="40" t="s">
        <v>139</v>
      </c>
      <c r="E64" s="41" t="s">
        <v>140</v>
      </c>
      <c r="F64" s="42" t="s">
        <v>141</v>
      </c>
      <c r="G64" s="29" t="s">
        <v>142</v>
      </c>
      <c r="H64" s="29" t="s">
        <v>143</v>
      </c>
    </row>
    <row r="65" spans="5:8" ht="12" customHeight="1">
      <c r="E65" s="41"/>
      <c r="F65" s="42"/>
      <c r="G65" s="29"/>
      <c r="H65" s="29"/>
    </row>
    <row r="66" spans="2:8" ht="12" customHeight="1">
      <c r="B66" s="26" t="s">
        <v>214</v>
      </c>
      <c r="E66" s="41"/>
      <c r="F66" s="42"/>
      <c r="G66" s="29"/>
      <c r="H66" s="29"/>
    </row>
    <row r="67" spans="2:8" ht="12" customHeight="1">
      <c r="B67" s="26"/>
      <c r="C67" s="26" t="s">
        <v>236</v>
      </c>
      <c r="D67" s="40" t="s">
        <v>168</v>
      </c>
      <c r="E67" s="41">
        <v>1</v>
      </c>
      <c r="F67" s="42">
        <v>0.02286</v>
      </c>
      <c r="G67" s="29">
        <v>121.6155</v>
      </c>
      <c r="H67" s="29">
        <v>2.7801</v>
      </c>
    </row>
    <row r="68" spans="2:8" ht="12" customHeight="1">
      <c r="B68" s="26"/>
      <c r="C68" s="26" t="s">
        <v>237</v>
      </c>
      <c r="D68" s="40" t="s">
        <v>168</v>
      </c>
      <c r="E68" s="41">
        <v>1</v>
      </c>
      <c r="F68" s="42">
        <v>0.02286</v>
      </c>
      <c r="G68" s="29">
        <v>110.11</v>
      </c>
      <c r="H68" s="29">
        <v>2.5171</v>
      </c>
    </row>
    <row r="69" spans="2:8" ht="12" customHeight="1">
      <c r="B69" s="26"/>
      <c r="C69" s="26" t="s">
        <v>238</v>
      </c>
      <c r="D69" s="40" t="s">
        <v>168</v>
      </c>
      <c r="E69" s="41">
        <v>1</v>
      </c>
      <c r="F69" s="42">
        <v>0.02286</v>
      </c>
      <c r="G69" s="29">
        <v>174.1738</v>
      </c>
      <c r="H69" s="29">
        <v>3.9816</v>
      </c>
    </row>
    <row r="70" spans="3:8" ht="12" customHeight="1">
      <c r="C70" s="26" t="s">
        <v>146</v>
      </c>
      <c r="D70" s="40" t="s">
        <v>134</v>
      </c>
      <c r="E70" s="41" t="s">
        <v>134</v>
      </c>
      <c r="F70" s="42" t="s">
        <v>134</v>
      </c>
      <c r="G70" s="29" t="s">
        <v>134</v>
      </c>
      <c r="H70" s="29">
        <v>9.2788</v>
      </c>
    </row>
    <row r="71" spans="2:8" ht="12" customHeight="1">
      <c r="B71" s="26" t="s">
        <v>144</v>
      </c>
      <c r="E71" s="41"/>
      <c r="F71" s="42"/>
      <c r="G71" s="29"/>
      <c r="H71" s="29"/>
    </row>
    <row r="72" spans="2:8" ht="12" customHeight="1">
      <c r="B72" s="40" t="s">
        <v>239</v>
      </c>
      <c r="C72" s="26" t="s">
        <v>240</v>
      </c>
      <c r="D72" s="40" t="s">
        <v>169</v>
      </c>
      <c r="E72" s="41">
        <v>0</v>
      </c>
      <c r="F72" s="42">
        <v>1.25</v>
      </c>
      <c r="G72" s="29">
        <v>2.8074</v>
      </c>
      <c r="H72" s="29">
        <v>3.5093</v>
      </c>
    </row>
    <row r="73" spans="2:8" ht="12" customHeight="1">
      <c r="B73" s="40" t="s">
        <v>241</v>
      </c>
      <c r="C73" s="26" t="s">
        <v>242</v>
      </c>
      <c r="D73" s="40" t="s">
        <v>169</v>
      </c>
      <c r="E73" s="41">
        <v>0</v>
      </c>
      <c r="F73" s="42">
        <v>1.25</v>
      </c>
      <c r="G73" s="29">
        <v>1.0454</v>
      </c>
      <c r="H73" s="29">
        <v>1.3068</v>
      </c>
    </row>
    <row r="74" spans="3:8" ht="12" customHeight="1">
      <c r="C74" s="26" t="s">
        <v>146</v>
      </c>
      <c r="D74" s="40" t="s">
        <v>134</v>
      </c>
      <c r="E74" s="41" t="s">
        <v>134</v>
      </c>
      <c r="F74" s="42" t="s">
        <v>134</v>
      </c>
      <c r="G74" s="29" t="s">
        <v>134</v>
      </c>
      <c r="H74" s="29">
        <v>4.8161</v>
      </c>
    </row>
    <row r="75" spans="5:8" ht="12" customHeight="1">
      <c r="E75" s="41"/>
      <c r="F75" s="42"/>
      <c r="G75" s="29"/>
      <c r="H75" s="29"/>
    </row>
    <row r="76" spans="3:8" ht="12" customHeight="1">
      <c r="C76" s="26" t="s">
        <v>155</v>
      </c>
      <c r="D76" s="40" t="s">
        <v>134</v>
      </c>
      <c r="E76" s="41" t="s">
        <v>134</v>
      </c>
      <c r="F76" s="42" t="s">
        <v>134</v>
      </c>
      <c r="G76" s="29" t="s">
        <v>134</v>
      </c>
      <c r="H76" s="44">
        <v>14.0949</v>
      </c>
    </row>
    <row r="77" spans="2:8" ht="12" customHeight="1">
      <c r="B77" s="1" t="str">
        <f>REPT("_",95)</f>
        <v>_______________________________________________________________________________________________</v>
      </c>
      <c r="E77" s="41"/>
      <c r="F77" s="42"/>
      <c r="G77" s="29"/>
      <c r="H77" s="29"/>
    </row>
    <row r="78" spans="5:8" ht="12" customHeight="1">
      <c r="E78" s="41"/>
      <c r="F78" s="42"/>
      <c r="G78" s="29"/>
      <c r="H78" s="29"/>
    </row>
    <row r="79" spans="2:8" ht="12" customHeight="1">
      <c r="B79" s="26" t="s">
        <v>132</v>
      </c>
      <c r="C79" s="39" t="s">
        <v>245</v>
      </c>
      <c r="D79" s="40" t="s">
        <v>133</v>
      </c>
      <c r="E79" s="41">
        <v>200</v>
      </c>
      <c r="F79" s="42" t="s">
        <v>222</v>
      </c>
      <c r="G79" s="29" t="s">
        <v>134</v>
      </c>
      <c r="H79" s="29" t="s">
        <v>134</v>
      </c>
    </row>
    <row r="80" spans="2:8" ht="12" customHeight="1">
      <c r="B80" s="26" t="s">
        <v>135</v>
      </c>
      <c r="C80" s="26"/>
      <c r="D80" s="40" t="s">
        <v>223</v>
      </c>
      <c r="E80" s="41"/>
      <c r="F80" s="42"/>
      <c r="G80" s="29"/>
      <c r="H80" s="29"/>
    </row>
    <row r="81" spans="2:8" ht="12" customHeight="1">
      <c r="B81" s="26" t="s">
        <v>136</v>
      </c>
      <c r="C81" s="39" t="s">
        <v>246</v>
      </c>
      <c r="E81" s="41"/>
      <c r="F81" s="42"/>
      <c r="G81" s="29"/>
      <c r="H81" s="29"/>
    </row>
    <row r="82" spans="5:8" ht="12" customHeight="1">
      <c r="E82" s="41"/>
      <c r="F82" s="42"/>
      <c r="G82" s="29"/>
      <c r="H82" s="29"/>
    </row>
    <row r="83" spans="2:8" ht="12" customHeight="1">
      <c r="B83" s="26" t="s">
        <v>137</v>
      </c>
      <c r="C83" s="26" t="s">
        <v>138</v>
      </c>
      <c r="D83" s="40" t="s">
        <v>139</v>
      </c>
      <c r="E83" s="41" t="s">
        <v>140</v>
      </c>
      <c r="F83" s="42" t="s">
        <v>141</v>
      </c>
      <c r="G83" s="29" t="s">
        <v>142</v>
      </c>
      <c r="H83" s="29" t="s">
        <v>143</v>
      </c>
    </row>
    <row r="84" spans="5:8" ht="12" customHeight="1">
      <c r="E84" s="41"/>
      <c r="F84" s="42"/>
      <c r="G84" s="29"/>
      <c r="H84" s="29"/>
    </row>
    <row r="85" spans="2:8" ht="12" customHeight="1">
      <c r="B85" s="26" t="s">
        <v>214</v>
      </c>
      <c r="E85" s="41"/>
      <c r="F85" s="42"/>
      <c r="G85" s="29"/>
      <c r="H85" s="29"/>
    </row>
    <row r="86" spans="2:8" ht="12" customHeight="1">
      <c r="B86" s="26"/>
      <c r="C86" s="26" t="s">
        <v>236</v>
      </c>
      <c r="D86" s="40" t="s">
        <v>168</v>
      </c>
      <c r="E86" s="41">
        <v>1</v>
      </c>
      <c r="F86" s="42">
        <v>0.04</v>
      </c>
      <c r="G86" s="29">
        <v>121.6155</v>
      </c>
      <c r="H86" s="29">
        <v>4.8646</v>
      </c>
    </row>
    <row r="87" spans="2:8" ht="12" customHeight="1">
      <c r="B87" s="26"/>
      <c r="C87" s="26" t="s">
        <v>237</v>
      </c>
      <c r="D87" s="40" t="s">
        <v>168</v>
      </c>
      <c r="E87" s="41">
        <v>1</v>
      </c>
      <c r="F87" s="42">
        <v>0.04</v>
      </c>
      <c r="G87" s="29">
        <v>110.11</v>
      </c>
      <c r="H87" s="29">
        <v>4.4044</v>
      </c>
    </row>
    <row r="88" spans="2:8" ht="12" customHeight="1">
      <c r="B88" s="26"/>
      <c r="C88" s="26" t="s">
        <v>238</v>
      </c>
      <c r="D88" s="40" t="s">
        <v>168</v>
      </c>
      <c r="E88" s="41">
        <v>1</v>
      </c>
      <c r="F88" s="42">
        <v>0.04</v>
      </c>
      <c r="G88" s="29">
        <v>174.1738</v>
      </c>
      <c r="H88" s="29">
        <v>6.967</v>
      </c>
    </row>
    <row r="89" spans="3:8" ht="12" customHeight="1">
      <c r="C89" s="26" t="s">
        <v>146</v>
      </c>
      <c r="D89" s="40" t="s">
        <v>134</v>
      </c>
      <c r="E89" s="41" t="s">
        <v>134</v>
      </c>
      <c r="F89" s="42" t="s">
        <v>134</v>
      </c>
      <c r="G89" s="29" t="s">
        <v>134</v>
      </c>
      <c r="H89" s="29">
        <v>16.236</v>
      </c>
    </row>
    <row r="90" spans="2:8" ht="12" customHeight="1">
      <c r="B90" s="26" t="s">
        <v>144</v>
      </c>
      <c r="E90" s="41"/>
      <c r="F90" s="42"/>
      <c r="G90" s="29"/>
      <c r="H90" s="29"/>
    </row>
    <row r="91" spans="2:8" ht="12" customHeight="1">
      <c r="B91" s="40" t="s">
        <v>239</v>
      </c>
      <c r="C91" s="26" t="s">
        <v>240</v>
      </c>
      <c r="D91" s="40" t="s">
        <v>169</v>
      </c>
      <c r="E91" s="41">
        <v>0</v>
      </c>
      <c r="F91" s="42">
        <v>1.25</v>
      </c>
      <c r="G91" s="29">
        <v>2.8074</v>
      </c>
      <c r="H91" s="29">
        <v>3.5093</v>
      </c>
    </row>
    <row r="92" spans="2:8" ht="12" customHeight="1">
      <c r="B92" s="40" t="s">
        <v>241</v>
      </c>
      <c r="C92" s="26" t="s">
        <v>242</v>
      </c>
      <c r="D92" s="40" t="s">
        <v>169</v>
      </c>
      <c r="E92" s="41">
        <v>0</v>
      </c>
      <c r="F92" s="42">
        <v>1.25</v>
      </c>
      <c r="G92" s="29">
        <v>1.0454</v>
      </c>
      <c r="H92" s="29">
        <v>1.3068</v>
      </c>
    </row>
    <row r="93" spans="3:8" ht="12" customHeight="1">
      <c r="C93" s="26" t="s">
        <v>146</v>
      </c>
      <c r="D93" s="40" t="s">
        <v>134</v>
      </c>
      <c r="E93" s="41" t="s">
        <v>134</v>
      </c>
      <c r="F93" s="42" t="s">
        <v>134</v>
      </c>
      <c r="G93" s="29" t="s">
        <v>134</v>
      </c>
      <c r="H93" s="29">
        <v>4.8161</v>
      </c>
    </row>
    <row r="94" spans="2:8" ht="12" customHeight="1">
      <c r="B94" s="26" t="s">
        <v>147</v>
      </c>
      <c r="E94" s="41"/>
      <c r="F94" s="42"/>
      <c r="G94" s="29"/>
      <c r="H94" s="29"/>
    </row>
    <row r="95" spans="2:8" ht="12" customHeight="1">
      <c r="B95" s="26"/>
      <c r="C95" s="26" t="s">
        <v>151</v>
      </c>
      <c r="D95" s="40" t="s">
        <v>149</v>
      </c>
      <c r="E95" s="41">
        <v>1</v>
      </c>
      <c r="F95" s="42">
        <v>0.04</v>
      </c>
      <c r="G95" s="29">
        <v>9.95</v>
      </c>
      <c r="H95" s="29">
        <v>0.398</v>
      </c>
    </row>
    <row r="96" spans="2:8" ht="12" customHeight="1">
      <c r="B96" s="26"/>
      <c r="C96" s="26" t="s">
        <v>171</v>
      </c>
      <c r="D96" s="40" t="s">
        <v>149</v>
      </c>
      <c r="E96" s="41">
        <v>3</v>
      </c>
      <c r="F96" s="42">
        <v>0.12</v>
      </c>
      <c r="G96" s="29">
        <v>8.97</v>
      </c>
      <c r="H96" s="29">
        <v>1.0764</v>
      </c>
    </row>
    <row r="97" spans="3:8" ht="12" customHeight="1">
      <c r="C97" s="26" t="s">
        <v>146</v>
      </c>
      <c r="D97" s="40" t="s">
        <v>134</v>
      </c>
      <c r="E97" s="41" t="s">
        <v>134</v>
      </c>
      <c r="F97" s="42" t="s">
        <v>134</v>
      </c>
      <c r="G97" s="29" t="s">
        <v>134</v>
      </c>
      <c r="H97" s="29">
        <v>1.4744</v>
      </c>
    </row>
    <row r="98" spans="2:8" ht="12" customHeight="1">
      <c r="B98" s="26" t="s">
        <v>152</v>
      </c>
      <c r="E98" s="41"/>
      <c r="F98" s="42"/>
      <c r="G98" s="29"/>
      <c r="H98" s="29"/>
    </row>
    <row r="99" spans="2:8" ht="12" customHeight="1">
      <c r="B99" s="26"/>
      <c r="C99" s="26" t="s">
        <v>153</v>
      </c>
      <c r="D99" s="40" t="s">
        <v>154</v>
      </c>
      <c r="E99" s="41" t="s">
        <v>134</v>
      </c>
      <c r="F99" s="42">
        <v>3</v>
      </c>
      <c r="G99" s="29">
        <v>1.4744</v>
      </c>
      <c r="H99" s="29">
        <v>0.0442</v>
      </c>
    </row>
    <row r="100" spans="3:8" ht="12" customHeight="1">
      <c r="C100" s="26" t="s">
        <v>146</v>
      </c>
      <c r="D100" s="40" t="s">
        <v>134</v>
      </c>
      <c r="E100" s="41" t="s">
        <v>134</v>
      </c>
      <c r="F100" s="42" t="s">
        <v>134</v>
      </c>
      <c r="G100" s="29" t="s">
        <v>134</v>
      </c>
      <c r="H100" s="29">
        <v>0.0442</v>
      </c>
    </row>
    <row r="101" spans="5:8" ht="12" customHeight="1">
      <c r="E101" s="41"/>
      <c r="F101" s="42"/>
      <c r="G101" s="29"/>
      <c r="H101" s="29"/>
    </row>
    <row r="102" spans="3:8" ht="12" customHeight="1">
      <c r="C102" s="26" t="s">
        <v>155</v>
      </c>
      <c r="D102" s="40" t="s">
        <v>134</v>
      </c>
      <c r="E102" s="41" t="s">
        <v>134</v>
      </c>
      <c r="F102" s="42" t="s">
        <v>134</v>
      </c>
      <c r="G102" s="29" t="s">
        <v>134</v>
      </c>
      <c r="H102" s="44">
        <v>22.5707</v>
      </c>
    </row>
    <row r="103" spans="2:8" ht="12" customHeight="1">
      <c r="B103" s="1" t="str">
        <f>REPT("_",95)</f>
        <v>_______________________________________________________________________________________________</v>
      </c>
      <c r="E103" s="41"/>
      <c r="F103" s="42"/>
      <c r="G103" s="29"/>
      <c r="H103" s="29"/>
    </row>
    <row r="104" spans="5:8" ht="12" customHeight="1">
      <c r="E104" s="41"/>
      <c r="F104" s="42"/>
      <c r="G104" s="29"/>
      <c r="H104" s="29"/>
    </row>
    <row r="105" spans="2:8" ht="12" customHeight="1">
      <c r="B105" s="26" t="s">
        <v>132</v>
      </c>
      <c r="C105" s="39" t="s">
        <v>247</v>
      </c>
      <c r="D105" s="40" t="s">
        <v>133</v>
      </c>
      <c r="E105" s="41">
        <v>560</v>
      </c>
      <c r="F105" s="42" t="s">
        <v>222</v>
      </c>
      <c r="G105" s="29" t="s">
        <v>134</v>
      </c>
      <c r="H105" s="29" t="s">
        <v>134</v>
      </c>
    </row>
    <row r="106" spans="2:8" ht="12" customHeight="1">
      <c r="B106" s="26" t="s">
        <v>135</v>
      </c>
      <c r="C106" s="26"/>
      <c r="D106" s="40" t="s">
        <v>223</v>
      </c>
      <c r="E106" s="41"/>
      <c r="F106" s="42"/>
      <c r="G106" s="29"/>
      <c r="H106" s="29"/>
    </row>
    <row r="107" spans="2:8" ht="12" customHeight="1">
      <c r="B107" s="26" t="s">
        <v>136</v>
      </c>
      <c r="C107" s="39" t="s">
        <v>248</v>
      </c>
      <c r="E107" s="41"/>
      <c r="F107" s="42"/>
      <c r="G107" s="29"/>
      <c r="H107" s="29"/>
    </row>
    <row r="108" spans="5:8" ht="12" customHeight="1">
      <c r="E108" s="41"/>
      <c r="F108" s="42"/>
      <c r="G108" s="29"/>
      <c r="H108" s="29"/>
    </row>
    <row r="109" spans="2:8" ht="12" customHeight="1">
      <c r="B109" s="26" t="s">
        <v>137</v>
      </c>
      <c r="C109" s="26" t="s">
        <v>138</v>
      </c>
      <c r="D109" s="40" t="s">
        <v>139</v>
      </c>
      <c r="E109" s="41" t="s">
        <v>140</v>
      </c>
      <c r="F109" s="42" t="s">
        <v>141</v>
      </c>
      <c r="G109" s="29" t="s">
        <v>142</v>
      </c>
      <c r="H109" s="29" t="s">
        <v>143</v>
      </c>
    </row>
    <row r="110" spans="5:8" ht="12" customHeight="1">
      <c r="E110" s="41"/>
      <c r="F110" s="42"/>
      <c r="G110" s="29"/>
      <c r="H110" s="29"/>
    </row>
    <row r="111" spans="2:8" ht="12" customHeight="1">
      <c r="B111" s="26" t="s">
        <v>214</v>
      </c>
      <c r="E111" s="41"/>
      <c r="F111" s="42"/>
      <c r="G111" s="29"/>
      <c r="H111" s="29"/>
    </row>
    <row r="112" spans="2:8" ht="12" customHeight="1">
      <c r="B112" s="26"/>
      <c r="C112" s="26" t="s">
        <v>236</v>
      </c>
      <c r="D112" s="40" t="s">
        <v>168</v>
      </c>
      <c r="E112" s="41">
        <v>1</v>
      </c>
      <c r="F112" s="42">
        <v>0.01429</v>
      </c>
      <c r="G112" s="29">
        <v>121.6155</v>
      </c>
      <c r="H112" s="29">
        <v>1.7379</v>
      </c>
    </row>
    <row r="113" spans="2:8" ht="12" customHeight="1">
      <c r="B113" s="26"/>
      <c r="C113" s="26" t="s">
        <v>249</v>
      </c>
      <c r="D113" s="40" t="s">
        <v>168</v>
      </c>
      <c r="E113" s="41">
        <v>0.4</v>
      </c>
      <c r="F113" s="42">
        <v>0.00571</v>
      </c>
      <c r="G113" s="29">
        <v>113.088</v>
      </c>
      <c r="H113" s="29">
        <v>0.6457</v>
      </c>
    </row>
    <row r="114" spans="3:8" ht="12" customHeight="1">
      <c r="C114" s="26" t="s">
        <v>146</v>
      </c>
      <c r="D114" s="40" t="s">
        <v>134</v>
      </c>
      <c r="E114" s="41" t="s">
        <v>134</v>
      </c>
      <c r="F114" s="42" t="s">
        <v>134</v>
      </c>
      <c r="G114" s="29" t="s">
        <v>134</v>
      </c>
      <c r="H114" s="29">
        <v>2.3836</v>
      </c>
    </row>
    <row r="115" spans="2:8" ht="12" customHeight="1">
      <c r="B115" s="26" t="s">
        <v>144</v>
      </c>
      <c r="E115" s="41"/>
      <c r="F115" s="42"/>
      <c r="G115" s="29"/>
      <c r="H115" s="29"/>
    </row>
    <row r="116" spans="2:8" ht="12" customHeight="1">
      <c r="B116" s="40" t="s">
        <v>239</v>
      </c>
      <c r="C116" s="26" t="s">
        <v>240</v>
      </c>
      <c r="D116" s="40" t="s">
        <v>169</v>
      </c>
      <c r="E116" s="41">
        <v>0</v>
      </c>
      <c r="F116" s="42">
        <v>5</v>
      </c>
      <c r="G116" s="29">
        <v>2.8074</v>
      </c>
      <c r="H116" s="29">
        <v>14.037</v>
      </c>
    </row>
    <row r="117" spans="2:8" ht="12" customHeight="1">
      <c r="B117" s="40" t="s">
        <v>241</v>
      </c>
      <c r="C117" s="26" t="s">
        <v>242</v>
      </c>
      <c r="D117" s="40" t="s">
        <v>169</v>
      </c>
      <c r="E117" s="41">
        <v>0</v>
      </c>
      <c r="F117" s="42">
        <v>5</v>
      </c>
      <c r="G117" s="29">
        <v>1.0454</v>
      </c>
      <c r="H117" s="29">
        <v>5.227</v>
      </c>
    </row>
    <row r="118" spans="3:8" ht="12" customHeight="1">
      <c r="C118" s="26" t="s">
        <v>146</v>
      </c>
      <c r="D118" s="40" t="s">
        <v>134</v>
      </c>
      <c r="E118" s="41" t="s">
        <v>134</v>
      </c>
      <c r="F118" s="42" t="s">
        <v>134</v>
      </c>
      <c r="G118" s="29" t="s">
        <v>134</v>
      </c>
      <c r="H118" s="29">
        <v>19.264</v>
      </c>
    </row>
    <row r="119" spans="2:8" ht="12" customHeight="1">
      <c r="B119" s="26" t="s">
        <v>147</v>
      </c>
      <c r="E119" s="41"/>
      <c r="F119" s="42"/>
      <c r="G119" s="29"/>
      <c r="H119" s="29"/>
    </row>
    <row r="120" spans="2:8" ht="12" customHeight="1">
      <c r="B120" s="26"/>
      <c r="C120" s="26" t="s">
        <v>151</v>
      </c>
      <c r="D120" s="40" t="s">
        <v>149</v>
      </c>
      <c r="E120" s="41">
        <v>0.1</v>
      </c>
      <c r="F120" s="42">
        <v>0.00143</v>
      </c>
      <c r="G120" s="29">
        <v>9.95</v>
      </c>
      <c r="H120" s="29">
        <v>0.0142</v>
      </c>
    </row>
    <row r="121" spans="2:8" ht="12" customHeight="1">
      <c r="B121" s="26"/>
      <c r="C121" s="26" t="s">
        <v>171</v>
      </c>
      <c r="D121" s="40" t="s">
        <v>149</v>
      </c>
      <c r="E121" s="41">
        <v>3</v>
      </c>
      <c r="F121" s="42">
        <v>0.04286</v>
      </c>
      <c r="G121" s="29">
        <v>8.97</v>
      </c>
      <c r="H121" s="29">
        <v>0.3845</v>
      </c>
    </row>
    <row r="122" spans="3:8" ht="12" customHeight="1">
      <c r="C122" s="26" t="s">
        <v>146</v>
      </c>
      <c r="D122" s="40" t="s">
        <v>134</v>
      </c>
      <c r="E122" s="41" t="s">
        <v>134</v>
      </c>
      <c r="F122" s="42" t="s">
        <v>134</v>
      </c>
      <c r="G122" s="29" t="s">
        <v>134</v>
      </c>
      <c r="H122" s="29">
        <v>0.3987</v>
      </c>
    </row>
    <row r="123" spans="2:8" ht="12" customHeight="1">
      <c r="B123" s="26" t="s">
        <v>152</v>
      </c>
      <c r="E123" s="41"/>
      <c r="F123" s="42"/>
      <c r="G123" s="29"/>
      <c r="H123" s="29"/>
    </row>
    <row r="124" spans="2:8" ht="12" customHeight="1">
      <c r="B124" s="26"/>
      <c r="C124" s="26" t="s">
        <v>153</v>
      </c>
      <c r="D124" s="40" t="s">
        <v>154</v>
      </c>
      <c r="E124" s="41" t="s">
        <v>134</v>
      </c>
      <c r="F124" s="42">
        <v>3</v>
      </c>
      <c r="G124" s="29">
        <v>0.3987</v>
      </c>
      <c r="H124" s="29">
        <v>0.012</v>
      </c>
    </row>
    <row r="125" spans="3:8" ht="12" customHeight="1">
      <c r="C125" s="26" t="s">
        <v>146</v>
      </c>
      <c r="D125" s="40" t="s">
        <v>134</v>
      </c>
      <c r="E125" s="41" t="s">
        <v>134</v>
      </c>
      <c r="F125" s="42" t="s">
        <v>134</v>
      </c>
      <c r="G125" s="29" t="s">
        <v>134</v>
      </c>
      <c r="H125" s="29">
        <v>0.012</v>
      </c>
    </row>
    <row r="126" spans="5:8" ht="12" customHeight="1">
      <c r="E126" s="41"/>
      <c r="F126" s="42"/>
      <c r="G126" s="29"/>
      <c r="H126" s="29"/>
    </row>
    <row r="127" spans="3:8" ht="12" customHeight="1">
      <c r="C127" s="26" t="s">
        <v>155</v>
      </c>
      <c r="D127" s="40" t="s">
        <v>134</v>
      </c>
      <c r="E127" s="41" t="s">
        <v>134</v>
      </c>
      <c r="F127" s="42" t="s">
        <v>134</v>
      </c>
      <c r="G127" s="29" t="s">
        <v>134</v>
      </c>
      <c r="H127" s="44">
        <v>22.0583</v>
      </c>
    </row>
    <row r="128" spans="2:8" ht="12" customHeight="1">
      <c r="B128" s="1" t="str">
        <f>REPT("_",95)</f>
        <v>_______________________________________________________________________________________________</v>
      </c>
      <c r="E128" s="41"/>
      <c r="F128" s="42"/>
      <c r="G128" s="29"/>
      <c r="H128" s="29"/>
    </row>
    <row r="129" spans="5:8" ht="12" customHeight="1">
      <c r="E129" s="41"/>
      <c r="F129" s="42"/>
      <c r="G129" s="29"/>
      <c r="H129" s="29"/>
    </row>
    <row r="130" spans="2:8" ht="12" customHeight="1">
      <c r="B130" s="26" t="s">
        <v>132</v>
      </c>
      <c r="C130" s="39" t="s">
        <v>96</v>
      </c>
      <c r="D130" s="40" t="s">
        <v>133</v>
      </c>
      <c r="E130" s="41">
        <v>224</v>
      </c>
      <c r="F130" s="42" t="s">
        <v>222</v>
      </c>
      <c r="G130" s="29" t="s">
        <v>134</v>
      </c>
      <c r="H130" s="29" t="s">
        <v>134</v>
      </c>
    </row>
    <row r="131" spans="2:8" ht="12" customHeight="1">
      <c r="B131" s="26" t="s">
        <v>135</v>
      </c>
      <c r="C131" s="26"/>
      <c r="D131" s="40" t="s">
        <v>223</v>
      </c>
      <c r="E131" s="41"/>
      <c r="F131" s="42"/>
      <c r="G131" s="29"/>
      <c r="H131" s="29"/>
    </row>
    <row r="132" spans="2:8" ht="12" customHeight="1">
      <c r="B132" s="26" t="s">
        <v>136</v>
      </c>
      <c r="C132" s="39" t="s">
        <v>256</v>
      </c>
      <c r="E132" s="41"/>
      <c r="F132" s="42"/>
      <c r="G132" s="29"/>
      <c r="H132" s="29"/>
    </row>
    <row r="133" spans="5:8" ht="12" customHeight="1">
      <c r="E133" s="41"/>
      <c r="F133" s="42"/>
      <c r="G133" s="29"/>
      <c r="H133" s="29"/>
    </row>
    <row r="134" spans="2:8" ht="12" customHeight="1">
      <c r="B134" s="26" t="s">
        <v>137</v>
      </c>
      <c r="C134" s="26" t="s">
        <v>138</v>
      </c>
      <c r="D134" s="40" t="s">
        <v>139</v>
      </c>
      <c r="E134" s="41" t="s">
        <v>140</v>
      </c>
      <c r="F134" s="42" t="s">
        <v>141</v>
      </c>
      <c r="G134" s="29" t="s">
        <v>142</v>
      </c>
      <c r="H134" s="29" t="s">
        <v>143</v>
      </c>
    </row>
    <row r="135" spans="5:8" ht="12" customHeight="1">
      <c r="E135" s="41"/>
      <c r="F135" s="42"/>
      <c r="G135" s="29"/>
      <c r="H135" s="29"/>
    </row>
    <row r="136" spans="2:8" ht="12" customHeight="1">
      <c r="B136" s="26" t="s">
        <v>214</v>
      </c>
      <c r="E136" s="41"/>
      <c r="F136" s="42"/>
      <c r="G136" s="29"/>
      <c r="H136" s="29"/>
    </row>
    <row r="137" spans="2:8" ht="12" customHeight="1">
      <c r="B137" s="26"/>
      <c r="C137" s="26" t="s">
        <v>236</v>
      </c>
      <c r="D137" s="40" t="s">
        <v>168</v>
      </c>
      <c r="E137" s="41">
        <v>1</v>
      </c>
      <c r="F137" s="42">
        <v>0.03571</v>
      </c>
      <c r="G137" s="29">
        <v>121.6155</v>
      </c>
      <c r="H137" s="29">
        <v>4.3429</v>
      </c>
    </row>
    <row r="138" spans="2:8" ht="12" customHeight="1">
      <c r="B138" s="26"/>
      <c r="C138" s="26" t="s">
        <v>249</v>
      </c>
      <c r="D138" s="40" t="s">
        <v>168</v>
      </c>
      <c r="E138" s="41">
        <v>1</v>
      </c>
      <c r="F138" s="42">
        <v>0.03571</v>
      </c>
      <c r="G138" s="29">
        <v>113.088</v>
      </c>
      <c r="H138" s="29">
        <v>4.0384</v>
      </c>
    </row>
    <row r="139" spans="3:8" ht="12" customHeight="1">
      <c r="C139" s="26" t="s">
        <v>146</v>
      </c>
      <c r="D139" s="40" t="s">
        <v>134</v>
      </c>
      <c r="E139" s="41" t="s">
        <v>134</v>
      </c>
      <c r="F139" s="42" t="s">
        <v>134</v>
      </c>
      <c r="G139" s="29" t="s">
        <v>134</v>
      </c>
      <c r="H139" s="29">
        <v>8.3813</v>
      </c>
    </row>
    <row r="140" spans="2:8" ht="12" customHeight="1">
      <c r="B140" s="26" t="s">
        <v>144</v>
      </c>
      <c r="E140" s="41"/>
      <c r="F140" s="42"/>
      <c r="G140" s="29"/>
      <c r="H140" s="29"/>
    </row>
    <row r="141" spans="2:8" ht="12" customHeight="1">
      <c r="B141" s="40" t="s">
        <v>239</v>
      </c>
      <c r="C141" s="26" t="s">
        <v>240</v>
      </c>
      <c r="D141" s="40" t="s">
        <v>169</v>
      </c>
      <c r="E141" s="41">
        <v>0</v>
      </c>
      <c r="F141" s="42">
        <v>1.75</v>
      </c>
      <c r="G141" s="29">
        <v>2.8074</v>
      </c>
      <c r="H141" s="29">
        <v>4.913</v>
      </c>
    </row>
    <row r="142" spans="2:8" ht="12" customHeight="1">
      <c r="B142" s="40" t="s">
        <v>241</v>
      </c>
      <c r="C142" s="26" t="s">
        <v>242</v>
      </c>
      <c r="D142" s="40" t="s">
        <v>169</v>
      </c>
      <c r="E142" s="41">
        <v>0</v>
      </c>
      <c r="F142" s="42">
        <v>1.75</v>
      </c>
      <c r="G142" s="29">
        <v>1.0454</v>
      </c>
      <c r="H142" s="29">
        <v>1.8295</v>
      </c>
    </row>
    <row r="143" spans="3:8" ht="12" customHeight="1">
      <c r="C143" s="26" t="s">
        <v>146</v>
      </c>
      <c r="D143" s="40" t="s">
        <v>134</v>
      </c>
      <c r="E143" s="41" t="s">
        <v>134</v>
      </c>
      <c r="F143" s="42" t="s">
        <v>134</v>
      </c>
      <c r="G143" s="29" t="s">
        <v>134</v>
      </c>
      <c r="H143" s="29">
        <v>6.7425</v>
      </c>
    </row>
    <row r="144" spans="2:8" ht="12" customHeight="1">
      <c r="B144" s="26" t="s">
        <v>147</v>
      </c>
      <c r="E144" s="41"/>
      <c r="F144" s="42"/>
      <c r="G144" s="29"/>
      <c r="H144" s="29"/>
    </row>
    <row r="145" spans="2:8" ht="12" customHeight="1">
      <c r="B145" s="26"/>
      <c r="C145" s="26" t="s">
        <v>151</v>
      </c>
      <c r="D145" s="40" t="s">
        <v>149</v>
      </c>
      <c r="E145" s="41">
        <v>1</v>
      </c>
      <c r="F145" s="42">
        <v>0.03571</v>
      </c>
      <c r="G145" s="29">
        <v>9.95</v>
      </c>
      <c r="H145" s="29">
        <v>0.3553</v>
      </c>
    </row>
    <row r="146" spans="2:8" ht="12" customHeight="1">
      <c r="B146" s="26"/>
      <c r="C146" s="26" t="s">
        <v>171</v>
      </c>
      <c r="D146" s="40" t="s">
        <v>149</v>
      </c>
      <c r="E146" s="41">
        <v>2</v>
      </c>
      <c r="F146" s="42">
        <v>0.07143</v>
      </c>
      <c r="G146" s="29">
        <v>8.97</v>
      </c>
      <c r="H146" s="29">
        <v>0.6407</v>
      </c>
    </row>
    <row r="147" spans="3:8" ht="12" customHeight="1">
      <c r="C147" s="26" t="s">
        <v>146</v>
      </c>
      <c r="D147" s="40" t="s">
        <v>134</v>
      </c>
      <c r="E147" s="41" t="s">
        <v>134</v>
      </c>
      <c r="F147" s="42" t="s">
        <v>134</v>
      </c>
      <c r="G147" s="29" t="s">
        <v>134</v>
      </c>
      <c r="H147" s="29">
        <v>0.996</v>
      </c>
    </row>
    <row r="148" spans="2:8" ht="12" customHeight="1">
      <c r="B148" s="26" t="s">
        <v>152</v>
      </c>
      <c r="E148" s="41"/>
      <c r="F148" s="42"/>
      <c r="G148" s="29"/>
      <c r="H148" s="29"/>
    </row>
    <row r="149" spans="2:8" ht="12" customHeight="1">
      <c r="B149" s="26"/>
      <c r="C149" s="26" t="s">
        <v>153</v>
      </c>
      <c r="D149" s="40" t="s">
        <v>154</v>
      </c>
      <c r="E149" s="41" t="s">
        <v>134</v>
      </c>
      <c r="F149" s="42">
        <v>3</v>
      </c>
      <c r="G149" s="29">
        <v>0.996</v>
      </c>
      <c r="H149" s="29">
        <v>0.0299</v>
      </c>
    </row>
    <row r="150" spans="3:8" ht="12" customHeight="1">
      <c r="C150" s="26" t="s">
        <v>146</v>
      </c>
      <c r="D150" s="40" t="s">
        <v>134</v>
      </c>
      <c r="E150" s="41" t="s">
        <v>134</v>
      </c>
      <c r="F150" s="42" t="s">
        <v>134</v>
      </c>
      <c r="G150" s="29" t="s">
        <v>134</v>
      </c>
      <c r="H150" s="29">
        <v>0.0299</v>
      </c>
    </row>
    <row r="151" spans="5:8" ht="12" customHeight="1">
      <c r="E151" s="41"/>
      <c r="F151" s="42"/>
      <c r="G151" s="29"/>
      <c r="H151" s="29"/>
    </row>
    <row r="152" spans="3:8" ht="12" customHeight="1">
      <c r="C152" s="26" t="s">
        <v>155</v>
      </c>
      <c r="D152" s="40" t="s">
        <v>134</v>
      </c>
      <c r="E152" s="41" t="s">
        <v>134</v>
      </c>
      <c r="F152" s="42" t="s">
        <v>134</v>
      </c>
      <c r="G152" s="29" t="s">
        <v>134</v>
      </c>
      <c r="H152" s="44">
        <v>16.1497</v>
      </c>
    </row>
    <row r="153" spans="2:8" ht="12" customHeight="1">
      <c r="B153" s="1" t="str">
        <f>REPT("_",95)</f>
        <v>_______________________________________________________________________________________________</v>
      </c>
      <c r="E153" s="41"/>
      <c r="F153" s="42"/>
      <c r="G153" s="29"/>
      <c r="H153" s="29"/>
    </row>
    <row r="154" spans="5:8" ht="12" customHeight="1">
      <c r="E154" s="41"/>
      <c r="F154" s="42"/>
      <c r="G154" s="29"/>
      <c r="H154" s="29"/>
    </row>
    <row r="155" spans="2:8" ht="12" customHeight="1">
      <c r="B155" s="26" t="s">
        <v>132</v>
      </c>
      <c r="C155" s="39" t="s">
        <v>97</v>
      </c>
      <c r="D155" s="40" t="s">
        <v>133</v>
      </c>
      <c r="E155" s="41">
        <v>60</v>
      </c>
      <c r="F155" s="42" t="s">
        <v>257</v>
      </c>
      <c r="G155" s="29" t="s">
        <v>134</v>
      </c>
      <c r="H155" s="29" t="s">
        <v>134</v>
      </c>
    </row>
    <row r="156" spans="2:8" ht="12" customHeight="1">
      <c r="B156" s="26" t="s">
        <v>135</v>
      </c>
      <c r="C156" s="26"/>
      <c r="D156" s="40" t="s">
        <v>258</v>
      </c>
      <c r="E156" s="41"/>
      <c r="F156" s="42"/>
      <c r="G156" s="29"/>
      <c r="H156" s="29"/>
    </row>
    <row r="157" spans="2:8" ht="12" customHeight="1">
      <c r="B157" s="26" t="s">
        <v>136</v>
      </c>
      <c r="C157" s="39" t="s">
        <v>186</v>
      </c>
      <c r="E157" s="41"/>
      <c r="F157" s="42"/>
      <c r="G157" s="29"/>
      <c r="H157" s="29"/>
    </row>
    <row r="158" spans="5:8" ht="12" customHeight="1">
      <c r="E158" s="41"/>
      <c r="F158" s="42"/>
      <c r="G158" s="29"/>
      <c r="H158" s="29"/>
    </row>
    <row r="159" spans="2:8" ht="12" customHeight="1">
      <c r="B159" s="26" t="s">
        <v>137</v>
      </c>
      <c r="C159" s="26" t="s">
        <v>138</v>
      </c>
      <c r="D159" s="40" t="s">
        <v>139</v>
      </c>
      <c r="E159" s="41" t="s">
        <v>140</v>
      </c>
      <c r="F159" s="42" t="s">
        <v>141</v>
      </c>
      <c r="G159" s="29" t="s">
        <v>142</v>
      </c>
      <c r="H159" s="29" t="s">
        <v>143</v>
      </c>
    </row>
    <row r="160" spans="5:8" ht="12" customHeight="1">
      <c r="E160" s="41"/>
      <c r="F160" s="42"/>
      <c r="G160" s="29"/>
      <c r="H160" s="29"/>
    </row>
    <row r="161" spans="2:8" ht="12" customHeight="1">
      <c r="B161" s="26" t="s">
        <v>147</v>
      </c>
      <c r="E161" s="41"/>
      <c r="F161" s="42"/>
      <c r="G161" s="29"/>
      <c r="H161" s="29"/>
    </row>
    <row r="162" spans="2:8" ht="12" customHeight="1">
      <c r="B162" s="26"/>
      <c r="C162" s="26" t="s">
        <v>151</v>
      </c>
      <c r="D162" s="40" t="s">
        <v>149</v>
      </c>
      <c r="E162" s="41">
        <v>1</v>
      </c>
      <c r="F162" s="42">
        <v>0.13333</v>
      </c>
      <c r="G162" s="29">
        <v>9.95</v>
      </c>
      <c r="H162" s="29">
        <v>1.3266</v>
      </c>
    </row>
    <row r="163" spans="2:8" ht="12" customHeight="1">
      <c r="B163" s="26"/>
      <c r="C163" s="26" t="s">
        <v>171</v>
      </c>
      <c r="D163" s="40" t="s">
        <v>149</v>
      </c>
      <c r="E163" s="41">
        <v>1</v>
      </c>
      <c r="F163" s="42">
        <v>0.13333</v>
      </c>
      <c r="G163" s="29">
        <v>8.97</v>
      </c>
      <c r="H163" s="29">
        <v>1.196</v>
      </c>
    </row>
    <row r="164" spans="3:8" ht="12" customHeight="1">
      <c r="C164" s="26" t="s">
        <v>146</v>
      </c>
      <c r="D164" s="40" t="s">
        <v>134</v>
      </c>
      <c r="E164" s="41" t="s">
        <v>134</v>
      </c>
      <c r="F164" s="42" t="s">
        <v>134</v>
      </c>
      <c r="G164" s="29" t="s">
        <v>134</v>
      </c>
      <c r="H164" s="29">
        <v>2.5226</v>
      </c>
    </row>
    <row r="165" spans="2:8" ht="12" customHeight="1">
      <c r="B165" s="26" t="s">
        <v>152</v>
      </c>
      <c r="E165" s="41"/>
      <c r="F165" s="42"/>
      <c r="G165" s="29"/>
      <c r="H165" s="29"/>
    </row>
    <row r="166" spans="2:8" ht="12" customHeight="1">
      <c r="B166" s="26"/>
      <c r="C166" s="26" t="s">
        <v>153</v>
      </c>
      <c r="D166" s="40" t="s">
        <v>154</v>
      </c>
      <c r="E166" s="41" t="s">
        <v>134</v>
      </c>
      <c r="F166" s="42">
        <v>5</v>
      </c>
      <c r="G166" s="29">
        <v>2.5226</v>
      </c>
      <c r="H166" s="29">
        <v>0.1261</v>
      </c>
    </row>
    <row r="167" spans="3:8" ht="12" customHeight="1">
      <c r="C167" s="26" t="s">
        <v>146</v>
      </c>
      <c r="D167" s="40" t="s">
        <v>134</v>
      </c>
      <c r="E167" s="41" t="s">
        <v>134</v>
      </c>
      <c r="F167" s="42" t="s">
        <v>134</v>
      </c>
      <c r="G167" s="29" t="s">
        <v>134</v>
      </c>
      <c r="H167" s="29">
        <v>0.1261</v>
      </c>
    </row>
    <row r="168" spans="5:8" ht="12" customHeight="1">
      <c r="E168" s="41"/>
      <c r="F168" s="42"/>
      <c r="G168" s="29"/>
      <c r="H168" s="29"/>
    </row>
    <row r="169" spans="3:8" ht="12" customHeight="1">
      <c r="C169" s="26" t="s">
        <v>155</v>
      </c>
      <c r="D169" s="40" t="s">
        <v>134</v>
      </c>
      <c r="E169" s="41" t="s">
        <v>134</v>
      </c>
      <c r="F169" s="42" t="s">
        <v>134</v>
      </c>
      <c r="G169" s="29" t="s">
        <v>134</v>
      </c>
      <c r="H169" s="44">
        <v>2.6487</v>
      </c>
    </row>
    <row r="170" spans="2:8" ht="12" customHeight="1">
      <c r="B170" s="1" t="str">
        <f>REPT("_",95)</f>
        <v>_______________________________________________________________________________________________</v>
      </c>
      <c r="E170" s="41"/>
      <c r="F170" s="42"/>
      <c r="G170" s="29"/>
      <c r="H170" s="29"/>
    </row>
    <row r="171" spans="5:8" ht="12" customHeight="1">
      <c r="E171" s="41"/>
      <c r="F171" s="42"/>
      <c r="G171" s="29"/>
      <c r="H171" s="29"/>
    </row>
    <row r="172" spans="2:8" ht="12" customHeight="1">
      <c r="B172" s="26" t="s">
        <v>132</v>
      </c>
      <c r="C172" s="39" t="s">
        <v>98</v>
      </c>
      <c r="D172" s="40" t="s">
        <v>133</v>
      </c>
      <c r="E172" s="41">
        <v>200</v>
      </c>
      <c r="F172" s="42" t="s">
        <v>222</v>
      </c>
      <c r="G172" s="29" t="s">
        <v>134</v>
      </c>
      <c r="H172" s="29" t="s">
        <v>134</v>
      </c>
    </row>
    <row r="173" spans="2:8" ht="12" customHeight="1">
      <c r="B173" s="26" t="s">
        <v>135</v>
      </c>
      <c r="C173" s="26"/>
      <c r="D173" s="40" t="s">
        <v>223</v>
      </c>
      <c r="E173" s="41"/>
      <c r="F173" s="42"/>
      <c r="G173" s="29"/>
      <c r="H173" s="29"/>
    </row>
    <row r="174" spans="2:8" ht="12" customHeight="1">
      <c r="B174" s="26" t="s">
        <v>136</v>
      </c>
      <c r="C174" s="39" t="s">
        <v>259</v>
      </c>
      <c r="E174" s="41"/>
      <c r="F174" s="42"/>
      <c r="G174" s="29"/>
      <c r="H174" s="29"/>
    </row>
    <row r="175" spans="5:8" ht="12" customHeight="1">
      <c r="E175" s="41"/>
      <c r="F175" s="42"/>
      <c r="G175" s="29"/>
      <c r="H175" s="29"/>
    </row>
    <row r="176" spans="2:8" ht="12" customHeight="1">
      <c r="B176" s="26" t="s">
        <v>137</v>
      </c>
      <c r="C176" s="26" t="s">
        <v>138</v>
      </c>
      <c r="D176" s="40" t="s">
        <v>139</v>
      </c>
      <c r="E176" s="41" t="s">
        <v>140</v>
      </c>
      <c r="F176" s="42" t="s">
        <v>141</v>
      </c>
      <c r="G176" s="29" t="s">
        <v>142</v>
      </c>
      <c r="H176" s="29" t="s">
        <v>143</v>
      </c>
    </row>
    <row r="177" spans="5:8" ht="12" customHeight="1">
      <c r="E177" s="41"/>
      <c r="F177" s="42"/>
      <c r="G177" s="29"/>
      <c r="H177" s="29"/>
    </row>
    <row r="178" spans="2:8" ht="12" customHeight="1">
      <c r="B178" s="26" t="s">
        <v>214</v>
      </c>
      <c r="E178" s="41"/>
      <c r="F178" s="42"/>
      <c r="G178" s="29"/>
      <c r="H178" s="29"/>
    </row>
    <row r="179" spans="2:8" ht="12" customHeight="1">
      <c r="B179" s="26"/>
      <c r="C179" s="26" t="s">
        <v>236</v>
      </c>
      <c r="D179" s="40" t="s">
        <v>168</v>
      </c>
      <c r="E179" s="41">
        <v>1</v>
      </c>
      <c r="F179" s="42">
        <v>0.04</v>
      </c>
      <c r="G179" s="29">
        <v>121.6155</v>
      </c>
      <c r="H179" s="29">
        <v>4.8646</v>
      </c>
    </row>
    <row r="180" spans="2:8" ht="12" customHeight="1">
      <c r="B180" s="26"/>
      <c r="C180" s="26" t="s">
        <v>237</v>
      </c>
      <c r="D180" s="40" t="s">
        <v>168</v>
      </c>
      <c r="E180" s="41">
        <v>1</v>
      </c>
      <c r="F180" s="42">
        <v>0.04</v>
      </c>
      <c r="G180" s="29">
        <v>110.11</v>
      </c>
      <c r="H180" s="29">
        <v>4.4044</v>
      </c>
    </row>
    <row r="181" spans="2:8" ht="12" customHeight="1">
      <c r="B181" s="26"/>
      <c r="C181" s="26" t="s">
        <v>238</v>
      </c>
      <c r="D181" s="40" t="s">
        <v>168</v>
      </c>
      <c r="E181" s="41">
        <v>1</v>
      </c>
      <c r="F181" s="42">
        <v>0.04</v>
      </c>
      <c r="G181" s="29">
        <v>174.1738</v>
      </c>
      <c r="H181" s="29">
        <v>6.967</v>
      </c>
    </row>
    <row r="182" spans="3:8" ht="12" customHeight="1">
      <c r="C182" s="26" t="s">
        <v>146</v>
      </c>
      <c r="D182" s="40" t="s">
        <v>134</v>
      </c>
      <c r="E182" s="41" t="s">
        <v>134</v>
      </c>
      <c r="F182" s="42" t="s">
        <v>134</v>
      </c>
      <c r="G182" s="29" t="s">
        <v>134</v>
      </c>
      <c r="H182" s="29">
        <v>16.236</v>
      </c>
    </row>
    <row r="183" spans="2:8" ht="12" customHeight="1">
      <c r="B183" s="26" t="s">
        <v>144</v>
      </c>
      <c r="E183" s="41"/>
      <c r="F183" s="42"/>
      <c r="G183" s="29"/>
      <c r="H183" s="29"/>
    </row>
    <row r="184" spans="2:8" ht="12" customHeight="1">
      <c r="B184" s="40" t="s">
        <v>239</v>
      </c>
      <c r="C184" s="26" t="s">
        <v>240</v>
      </c>
      <c r="D184" s="40" t="s">
        <v>169</v>
      </c>
      <c r="E184" s="41">
        <v>0</v>
      </c>
      <c r="F184" s="42">
        <v>1.25</v>
      </c>
      <c r="G184" s="29">
        <v>2.8074</v>
      </c>
      <c r="H184" s="29">
        <v>3.5093</v>
      </c>
    </row>
    <row r="185" spans="2:8" ht="12" customHeight="1">
      <c r="B185" s="40" t="s">
        <v>241</v>
      </c>
      <c r="C185" s="26" t="s">
        <v>242</v>
      </c>
      <c r="D185" s="40" t="s">
        <v>169</v>
      </c>
      <c r="E185" s="41">
        <v>0</v>
      </c>
      <c r="F185" s="42">
        <v>1.25</v>
      </c>
      <c r="G185" s="29">
        <v>1.0454</v>
      </c>
      <c r="H185" s="29">
        <v>1.3068</v>
      </c>
    </row>
    <row r="186" spans="3:8" ht="12" customHeight="1">
      <c r="C186" s="26" t="s">
        <v>146</v>
      </c>
      <c r="D186" s="40" t="s">
        <v>134</v>
      </c>
      <c r="E186" s="41" t="s">
        <v>134</v>
      </c>
      <c r="F186" s="42" t="s">
        <v>134</v>
      </c>
      <c r="G186" s="29" t="s">
        <v>134</v>
      </c>
      <c r="H186" s="29">
        <v>4.8161</v>
      </c>
    </row>
    <row r="187" spans="2:8" ht="12" customHeight="1">
      <c r="B187" s="26" t="s">
        <v>147</v>
      </c>
      <c r="E187" s="41"/>
      <c r="F187" s="42"/>
      <c r="G187" s="29"/>
      <c r="H187" s="29"/>
    </row>
    <row r="188" spans="2:8" ht="12" customHeight="1">
      <c r="B188" s="26"/>
      <c r="C188" s="26" t="s">
        <v>151</v>
      </c>
      <c r="D188" s="40" t="s">
        <v>149</v>
      </c>
      <c r="E188" s="41">
        <v>1</v>
      </c>
      <c r="F188" s="42">
        <v>0.04</v>
      </c>
      <c r="G188" s="29">
        <v>9.95</v>
      </c>
      <c r="H188" s="29">
        <v>0.398</v>
      </c>
    </row>
    <row r="189" spans="2:8" ht="12" customHeight="1">
      <c r="B189" s="26"/>
      <c r="C189" s="26" t="s">
        <v>171</v>
      </c>
      <c r="D189" s="40" t="s">
        <v>149</v>
      </c>
      <c r="E189" s="41">
        <v>3</v>
      </c>
      <c r="F189" s="42">
        <v>0.12</v>
      </c>
      <c r="G189" s="29">
        <v>8.97</v>
      </c>
      <c r="H189" s="29">
        <v>1.0764</v>
      </c>
    </row>
    <row r="190" spans="3:8" ht="12" customHeight="1">
      <c r="C190" s="26" t="s">
        <v>146</v>
      </c>
      <c r="D190" s="40" t="s">
        <v>134</v>
      </c>
      <c r="E190" s="41" t="s">
        <v>134</v>
      </c>
      <c r="F190" s="42" t="s">
        <v>134</v>
      </c>
      <c r="G190" s="29" t="s">
        <v>134</v>
      </c>
      <c r="H190" s="44">
        <v>1.4744</v>
      </c>
    </row>
    <row r="191" spans="2:8" ht="12" customHeight="1">
      <c r="B191" s="26" t="s">
        <v>152</v>
      </c>
      <c r="E191" s="41"/>
      <c r="F191" s="42"/>
      <c r="G191" s="29"/>
      <c r="H191" s="29"/>
    </row>
    <row r="192" spans="2:8" ht="12" customHeight="1">
      <c r="B192" s="26"/>
      <c r="C192" s="26" t="s">
        <v>153</v>
      </c>
      <c r="D192" s="40" t="s">
        <v>154</v>
      </c>
      <c r="E192" s="41" t="s">
        <v>134</v>
      </c>
      <c r="F192" s="42">
        <v>3</v>
      </c>
      <c r="G192" s="29">
        <v>1.4744</v>
      </c>
      <c r="H192" s="29">
        <v>0.0442</v>
      </c>
    </row>
    <row r="193" spans="3:8" ht="12" customHeight="1">
      <c r="C193" s="26" t="s">
        <v>146</v>
      </c>
      <c r="D193" s="40" t="s">
        <v>134</v>
      </c>
      <c r="E193" s="41" t="s">
        <v>134</v>
      </c>
      <c r="F193" s="42" t="s">
        <v>134</v>
      </c>
      <c r="G193" s="29" t="s">
        <v>134</v>
      </c>
      <c r="H193" s="29">
        <v>0.0442</v>
      </c>
    </row>
    <row r="194" spans="5:8" ht="12" customHeight="1">
      <c r="E194" s="41"/>
      <c r="F194" s="42"/>
      <c r="G194" s="29"/>
      <c r="H194" s="29"/>
    </row>
    <row r="195" spans="3:8" ht="12" customHeight="1">
      <c r="C195" s="26" t="s">
        <v>155</v>
      </c>
      <c r="D195" s="40" t="s">
        <v>134</v>
      </c>
      <c r="E195" s="41" t="s">
        <v>134</v>
      </c>
      <c r="F195" s="42" t="s">
        <v>134</v>
      </c>
      <c r="G195" s="29" t="s">
        <v>134</v>
      </c>
      <c r="H195" s="44">
        <v>22.5707</v>
      </c>
    </row>
    <row r="196" spans="2:8" ht="12" customHeight="1">
      <c r="B196" s="1" t="str">
        <f>REPT("_",95)</f>
        <v>_______________________________________________________________________________________________</v>
      </c>
      <c r="C196" s="26"/>
      <c r="D196" s="40"/>
      <c r="E196" s="41"/>
      <c r="F196" s="42"/>
      <c r="G196" s="29"/>
      <c r="H196" s="44"/>
    </row>
    <row r="197" spans="3:8" ht="12" customHeight="1">
      <c r="C197" s="26"/>
      <c r="D197" s="40"/>
      <c r="E197" s="41"/>
      <c r="F197" s="42"/>
      <c r="G197" s="29"/>
      <c r="H197" s="44"/>
    </row>
    <row r="198" spans="2:9" ht="12" customHeight="1">
      <c r="B198" s="24" t="s">
        <v>132</v>
      </c>
      <c r="C198" s="45" t="s">
        <v>326</v>
      </c>
      <c r="D198" s="24" t="s">
        <v>133</v>
      </c>
      <c r="E198" s="46"/>
      <c r="F198" s="47"/>
      <c r="G198" s="48"/>
      <c r="H198" s="48"/>
      <c r="I198" s="49"/>
    </row>
    <row r="199" spans="2:9" ht="12" customHeight="1">
      <c r="B199" s="24" t="s">
        <v>135</v>
      </c>
      <c r="C199" s="24"/>
      <c r="D199" s="24" t="s">
        <v>223</v>
      </c>
      <c r="E199" s="46"/>
      <c r="F199" s="47"/>
      <c r="G199" s="48"/>
      <c r="H199" s="48"/>
      <c r="I199" s="49"/>
    </row>
    <row r="200" spans="2:9" ht="12" customHeight="1">
      <c r="B200" s="24" t="s">
        <v>136</v>
      </c>
      <c r="C200" s="45" t="s">
        <v>328</v>
      </c>
      <c r="D200" s="50"/>
      <c r="E200" s="46"/>
      <c r="F200" s="47"/>
      <c r="G200" s="48"/>
      <c r="H200" s="48"/>
      <c r="I200" s="49"/>
    </row>
    <row r="201" spans="2:9" ht="12" customHeight="1">
      <c r="B201" s="50"/>
      <c r="C201" s="50"/>
      <c r="D201" s="50"/>
      <c r="E201" s="46"/>
      <c r="F201" s="47"/>
      <c r="G201" s="48"/>
      <c r="H201" s="48"/>
      <c r="I201" s="49"/>
    </row>
    <row r="202" spans="2:8" ht="12" customHeight="1">
      <c r="B202" s="24" t="s">
        <v>137</v>
      </c>
      <c r="C202" s="24" t="s">
        <v>138</v>
      </c>
      <c r="D202" s="51" t="s">
        <v>139</v>
      </c>
      <c r="E202" s="52" t="s">
        <v>140</v>
      </c>
      <c r="F202" s="53" t="s">
        <v>141</v>
      </c>
      <c r="G202" s="54" t="s">
        <v>142</v>
      </c>
      <c r="H202" s="54" t="s">
        <v>143</v>
      </c>
    </row>
    <row r="203" spans="2:8" ht="12" customHeight="1">
      <c r="B203" s="50"/>
      <c r="C203" s="50"/>
      <c r="D203" s="50"/>
      <c r="E203" s="46"/>
      <c r="F203" s="47"/>
      <c r="G203" s="48"/>
      <c r="H203" s="48"/>
    </row>
    <row r="204" spans="2:8" ht="12" customHeight="1">
      <c r="B204" s="24" t="s">
        <v>144</v>
      </c>
      <c r="C204" s="50"/>
      <c r="D204" s="50"/>
      <c r="E204" s="46"/>
      <c r="F204" s="47"/>
      <c r="G204" s="48"/>
      <c r="H204" s="48"/>
    </row>
    <row r="205" spans="2:8" ht="12" customHeight="1">
      <c r="B205" s="24" t="s">
        <v>239</v>
      </c>
      <c r="C205" s="24" t="s">
        <v>240</v>
      </c>
      <c r="D205" s="51" t="s">
        <v>169</v>
      </c>
      <c r="E205" s="52">
        <v>0</v>
      </c>
      <c r="F205" s="53">
        <v>1.5</v>
      </c>
      <c r="G205" s="54">
        <v>2.8074</v>
      </c>
      <c r="H205" s="54">
        <v>4.2111</v>
      </c>
    </row>
    <row r="206" spans="2:8" ht="12" customHeight="1">
      <c r="B206" s="24" t="s">
        <v>329</v>
      </c>
      <c r="C206" s="24" t="s">
        <v>330</v>
      </c>
      <c r="D206" s="51" t="s">
        <v>169</v>
      </c>
      <c r="E206" s="52">
        <v>0</v>
      </c>
      <c r="F206" s="53">
        <v>1.5</v>
      </c>
      <c r="G206" s="54">
        <v>25.358</v>
      </c>
      <c r="H206" s="54">
        <v>38.037</v>
      </c>
    </row>
    <row r="207" spans="2:8" ht="12" customHeight="1">
      <c r="B207" s="50"/>
      <c r="C207" s="24" t="s">
        <v>146</v>
      </c>
      <c r="D207" s="24" t="s">
        <v>134</v>
      </c>
      <c r="E207" s="46" t="s">
        <v>134</v>
      </c>
      <c r="F207" s="47" t="s">
        <v>134</v>
      </c>
      <c r="G207" s="48" t="s">
        <v>134</v>
      </c>
      <c r="H207" s="54">
        <v>42.2481</v>
      </c>
    </row>
    <row r="208" spans="2:8" ht="12" customHeight="1">
      <c r="B208" s="50"/>
      <c r="C208" s="50"/>
      <c r="D208" s="50"/>
      <c r="E208" s="46"/>
      <c r="F208" s="47"/>
      <c r="G208" s="48"/>
      <c r="H208" s="54"/>
    </row>
    <row r="209" spans="2:8" ht="12" customHeight="1">
      <c r="B209" s="50"/>
      <c r="C209" s="24" t="s">
        <v>155</v>
      </c>
      <c r="D209" s="24" t="s">
        <v>134</v>
      </c>
      <c r="E209" s="46" t="s">
        <v>134</v>
      </c>
      <c r="F209" s="47" t="s">
        <v>134</v>
      </c>
      <c r="G209" s="48" t="s">
        <v>134</v>
      </c>
      <c r="H209" s="54">
        <v>42.2481</v>
      </c>
    </row>
    <row r="210" spans="3:8" ht="12" customHeight="1">
      <c r="C210" s="26"/>
      <c r="D210" s="40"/>
      <c r="E210" s="41"/>
      <c r="F210" s="42"/>
      <c r="G210" s="29"/>
      <c r="H210" s="44"/>
    </row>
    <row r="211" spans="2:8" ht="12" customHeight="1">
      <c r="B211" s="1" t="str">
        <f>REPT("_",95)</f>
        <v>_______________________________________________________________________________________________</v>
      </c>
      <c r="E211" s="41"/>
      <c r="F211" s="42"/>
      <c r="G211" s="29"/>
      <c r="H211" s="29"/>
    </row>
    <row r="212" spans="5:8" ht="12" customHeight="1">
      <c r="E212" s="41"/>
      <c r="F212" s="42"/>
      <c r="G212" s="29"/>
      <c r="H212" s="29"/>
    </row>
    <row r="213" spans="2:8" ht="12" customHeight="1">
      <c r="B213" s="26" t="s">
        <v>132</v>
      </c>
      <c r="C213" s="39" t="s">
        <v>187</v>
      </c>
      <c r="D213" s="40" t="s">
        <v>133</v>
      </c>
      <c r="E213" s="41">
        <v>80</v>
      </c>
      <c r="F213" s="42" t="s">
        <v>222</v>
      </c>
      <c r="G213" s="29" t="s">
        <v>134</v>
      </c>
      <c r="H213" s="29" t="s">
        <v>134</v>
      </c>
    </row>
    <row r="214" spans="2:8" ht="12" customHeight="1">
      <c r="B214" s="26" t="s">
        <v>135</v>
      </c>
      <c r="C214" s="26"/>
      <c r="D214" s="40" t="s">
        <v>223</v>
      </c>
      <c r="E214" s="41"/>
      <c r="F214" s="42"/>
      <c r="G214" s="29"/>
      <c r="H214" s="29"/>
    </row>
    <row r="215" spans="2:8" ht="12" customHeight="1">
      <c r="B215" s="26" t="s">
        <v>136</v>
      </c>
      <c r="C215" s="39" t="s">
        <v>188</v>
      </c>
      <c r="E215" s="41"/>
      <c r="F215" s="42"/>
      <c r="G215" s="29"/>
      <c r="H215" s="29"/>
    </row>
    <row r="216" spans="5:8" ht="12" customHeight="1">
      <c r="E216" s="41"/>
      <c r="F216" s="42"/>
      <c r="G216" s="29"/>
      <c r="H216" s="29"/>
    </row>
    <row r="217" spans="2:8" ht="12" customHeight="1">
      <c r="B217" s="26" t="s">
        <v>137</v>
      </c>
      <c r="C217" s="26" t="s">
        <v>138</v>
      </c>
      <c r="D217" s="40" t="s">
        <v>139</v>
      </c>
      <c r="E217" s="41" t="s">
        <v>140</v>
      </c>
      <c r="F217" s="42" t="s">
        <v>141</v>
      </c>
      <c r="G217" s="29" t="s">
        <v>142</v>
      </c>
      <c r="H217" s="29" t="s">
        <v>143</v>
      </c>
    </row>
    <row r="218" spans="5:8" ht="12" customHeight="1">
      <c r="E218" s="41"/>
      <c r="F218" s="42"/>
      <c r="G218" s="29"/>
      <c r="H218" s="29"/>
    </row>
    <row r="219" spans="2:8" ht="12" customHeight="1">
      <c r="B219" s="26" t="s">
        <v>214</v>
      </c>
      <c r="E219" s="41"/>
      <c r="F219" s="42"/>
      <c r="G219" s="29"/>
      <c r="H219" s="29"/>
    </row>
    <row r="220" spans="2:8" ht="12" customHeight="1">
      <c r="B220" s="26"/>
      <c r="C220" s="26" t="s">
        <v>263</v>
      </c>
      <c r="D220" s="40" t="s">
        <v>168</v>
      </c>
      <c r="E220" s="41">
        <v>1</v>
      </c>
      <c r="F220" s="42">
        <v>0.1</v>
      </c>
      <c r="G220" s="29">
        <v>65.4146</v>
      </c>
      <c r="H220" s="29">
        <v>6.5415</v>
      </c>
    </row>
    <row r="221" spans="3:8" ht="12" customHeight="1">
      <c r="C221" s="26" t="s">
        <v>146</v>
      </c>
      <c r="D221" s="40" t="s">
        <v>134</v>
      </c>
      <c r="E221" s="41" t="s">
        <v>134</v>
      </c>
      <c r="F221" s="42" t="s">
        <v>134</v>
      </c>
      <c r="G221" s="29" t="s">
        <v>134</v>
      </c>
      <c r="H221" s="29">
        <v>6.5415</v>
      </c>
    </row>
    <row r="222" spans="2:8" ht="12" customHeight="1">
      <c r="B222" s="26" t="s">
        <v>147</v>
      </c>
      <c r="E222" s="41"/>
      <c r="F222" s="42"/>
      <c r="G222" s="29"/>
      <c r="H222" s="29"/>
    </row>
    <row r="223" spans="2:8" ht="12" customHeight="1">
      <c r="B223" s="26"/>
      <c r="C223" s="26" t="s">
        <v>171</v>
      </c>
      <c r="D223" s="40" t="s">
        <v>149</v>
      </c>
      <c r="E223" s="41">
        <v>3</v>
      </c>
      <c r="F223" s="42">
        <v>0.3</v>
      </c>
      <c r="G223" s="29">
        <v>8.97</v>
      </c>
      <c r="H223" s="29">
        <v>2.691</v>
      </c>
    </row>
    <row r="224" spans="3:8" ht="12" customHeight="1">
      <c r="C224" s="26" t="s">
        <v>146</v>
      </c>
      <c r="D224" s="40" t="s">
        <v>134</v>
      </c>
      <c r="E224" s="41" t="s">
        <v>134</v>
      </c>
      <c r="F224" s="42" t="s">
        <v>134</v>
      </c>
      <c r="G224" s="29" t="s">
        <v>134</v>
      </c>
      <c r="H224" s="29">
        <v>2.691</v>
      </c>
    </row>
    <row r="225" spans="2:8" ht="12" customHeight="1">
      <c r="B225" s="26" t="s">
        <v>152</v>
      </c>
      <c r="E225" s="41"/>
      <c r="F225" s="42"/>
      <c r="G225" s="29"/>
      <c r="H225" s="29"/>
    </row>
    <row r="226" spans="2:8" ht="12" customHeight="1">
      <c r="B226" s="26"/>
      <c r="C226" s="26" t="s">
        <v>153</v>
      </c>
      <c r="D226" s="40" t="s">
        <v>154</v>
      </c>
      <c r="E226" s="41" t="s">
        <v>134</v>
      </c>
      <c r="F226" s="42">
        <v>5</v>
      </c>
      <c r="G226" s="29">
        <v>2.691</v>
      </c>
      <c r="H226" s="29">
        <v>0.1346</v>
      </c>
    </row>
    <row r="227" spans="3:8" ht="12" customHeight="1">
      <c r="C227" s="26" t="s">
        <v>146</v>
      </c>
      <c r="D227" s="40" t="s">
        <v>134</v>
      </c>
      <c r="E227" s="41" t="s">
        <v>134</v>
      </c>
      <c r="F227" s="42" t="s">
        <v>134</v>
      </c>
      <c r="G227" s="29" t="s">
        <v>134</v>
      </c>
      <c r="H227" s="29">
        <v>0.1346</v>
      </c>
    </row>
    <row r="228" spans="5:8" ht="12" customHeight="1">
      <c r="E228" s="41"/>
      <c r="F228" s="42"/>
      <c r="G228" s="29"/>
      <c r="H228" s="29"/>
    </row>
    <row r="229" spans="3:8" ht="12" customHeight="1">
      <c r="C229" s="26" t="s">
        <v>155</v>
      </c>
      <c r="D229" s="40" t="s">
        <v>134</v>
      </c>
      <c r="E229" s="41" t="s">
        <v>134</v>
      </c>
      <c r="F229" s="42" t="s">
        <v>134</v>
      </c>
      <c r="G229" s="29" t="s">
        <v>134</v>
      </c>
      <c r="H229" s="44">
        <v>9.3671</v>
      </c>
    </row>
    <row r="230" spans="2:8" ht="12" customHeight="1">
      <c r="B230" s="1" t="str">
        <f>REPT("_",95)</f>
        <v>_______________________________________________________________________________________________</v>
      </c>
      <c r="E230" s="41"/>
      <c r="F230" s="42"/>
      <c r="G230" s="29"/>
      <c r="H230" s="29"/>
    </row>
    <row r="231" spans="5:8" ht="12" customHeight="1">
      <c r="E231" s="41"/>
      <c r="F231" s="42"/>
      <c r="G231" s="29"/>
      <c r="H231" s="29"/>
    </row>
    <row r="232" spans="2:8" ht="12" customHeight="1">
      <c r="B232" s="26" t="s">
        <v>132</v>
      </c>
      <c r="C232" s="39" t="s">
        <v>83</v>
      </c>
      <c r="D232" s="40" t="s">
        <v>133</v>
      </c>
      <c r="E232" s="41">
        <v>50</v>
      </c>
      <c r="F232" s="42" t="s">
        <v>222</v>
      </c>
      <c r="G232" s="29" t="s">
        <v>134</v>
      </c>
      <c r="H232" s="29" t="s">
        <v>134</v>
      </c>
    </row>
    <row r="233" spans="2:8" ht="12" customHeight="1">
      <c r="B233" s="26" t="s">
        <v>135</v>
      </c>
      <c r="C233" s="26"/>
      <c r="D233" s="40" t="s">
        <v>223</v>
      </c>
      <c r="E233" s="41"/>
      <c r="F233" s="42"/>
      <c r="G233" s="29"/>
      <c r="H233" s="29"/>
    </row>
    <row r="234" spans="2:8" ht="12" customHeight="1">
      <c r="B234" s="26" t="s">
        <v>136</v>
      </c>
      <c r="C234" s="39" t="s">
        <v>182</v>
      </c>
      <c r="E234" s="41"/>
      <c r="F234" s="42"/>
      <c r="G234" s="29"/>
      <c r="H234" s="29"/>
    </row>
    <row r="235" spans="5:8" ht="12" customHeight="1">
      <c r="E235" s="41"/>
      <c r="F235" s="42"/>
      <c r="G235" s="29"/>
      <c r="H235" s="29"/>
    </row>
    <row r="236" spans="2:8" ht="12" customHeight="1">
      <c r="B236" s="26" t="s">
        <v>137</v>
      </c>
      <c r="C236" s="26" t="s">
        <v>138</v>
      </c>
      <c r="D236" s="40" t="s">
        <v>139</v>
      </c>
      <c r="E236" s="41" t="s">
        <v>140</v>
      </c>
      <c r="F236" s="42" t="s">
        <v>141</v>
      </c>
      <c r="G236" s="29" t="s">
        <v>142</v>
      </c>
      <c r="H236" s="29" t="s">
        <v>143</v>
      </c>
    </row>
    <row r="237" spans="5:8" ht="12" customHeight="1">
      <c r="E237" s="41"/>
      <c r="F237" s="42"/>
      <c r="G237" s="29"/>
      <c r="H237" s="29"/>
    </row>
    <row r="238" spans="2:8" ht="12" customHeight="1">
      <c r="B238" s="26" t="s">
        <v>214</v>
      </c>
      <c r="E238" s="41"/>
      <c r="F238" s="42"/>
      <c r="G238" s="29"/>
      <c r="H238" s="29"/>
    </row>
    <row r="239" spans="2:8" ht="12" customHeight="1">
      <c r="B239" s="26"/>
      <c r="C239" s="26" t="s">
        <v>264</v>
      </c>
      <c r="D239" s="40" t="s">
        <v>168</v>
      </c>
      <c r="E239" s="41">
        <v>1</v>
      </c>
      <c r="F239" s="42">
        <v>0.16</v>
      </c>
      <c r="G239" s="29">
        <v>39.4208</v>
      </c>
      <c r="H239" s="29">
        <v>6.3073</v>
      </c>
    </row>
    <row r="240" spans="2:8" ht="12" customHeight="1">
      <c r="B240" s="26"/>
      <c r="C240" s="26" t="s">
        <v>265</v>
      </c>
      <c r="D240" s="40" t="s">
        <v>168</v>
      </c>
      <c r="E240" s="41">
        <v>2</v>
      </c>
      <c r="F240" s="42">
        <v>0.32</v>
      </c>
      <c r="G240" s="29">
        <v>8.7844</v>
      </c>
      <c r="H240" s="29">
        <v>2.811</v>
      </c>
    </row>
    <row r="241" spans="3:8" ht="12" customHeight="1">
      <c r="C241" s="26" t="s">
        <v>146</v>
      </c>
      <c r="D241" s="40" t="s">
        <v>134</v>
      </c>
      <c r="E241" s="41" t="s">
        <v>134</v>
      </c>
      <c r="F241" s="42" t="s">
        <v>134</v>
      </c>
      <c r="G241" s="29" t="s">
        <v>134</v>
      </c>
      <c r="H241" s="29">
        <v>9.1183</v>
      </c>
    </row>
    <row r="242" spans="2:8" ht="12" customHeight="1">
      <c r="B242" s="26" t="s">
        <v>144</v>
      </c>
      <c r="E242" s="41"/>
      <c r="F242" s="42"/>
      <c r="G242" s="29"/>
      <c r="H242" s="29"/>
    </row>
    <row r="243" spans="2:8" ht="12" customHeight="1">
      <c r="B243" s="40" t="s">
        <v>51</v>
      </c>
      <c r="C243" s="26" t="s">
        <v>234</v>
      </c>
      <c r="D243" s="40" t="s">
        <v>169</v>
      </c>
      <c r="E243" s="41">
        <v>0</v>
      </c>
      <c r="F243" s="42">
        <v>0.18</v>
      </c>
      <c r="G243" s="29">
        <v>9.8956</v>
      </c>
      <c r="H243" s="29">
        <v>1.7812</v>
      </c>
    </row>
    <row r="244" spans="2:8" ht="12" customHeight="1">
      <c r="B244" s="40" t="s">
        <v>65</v>
      </c>
      <c r="C244" s="26" t="s">
        <v>235</v>
      </c>
      <c r="D244" s="40" t="s">
        <v>169</v>
      </c>
      <c r="E244" s="41">
        <v>0</v>
      </c>
      <c r="F244" s="42">
        <v>1.2</v>
      </c>
      <c r="G244" s="29">
        <v>2.9046</v>
      </c>
      <c r="H244" s="29">
        <v>3.4855</v>
      </c>
    </row>
    <row r="245" spans="2:8" ht="12" customHeight="1">
      <c r="B245" s="40" t="s">
        <v>100</v>
      </c>
      <c r="C245" s="26" t="s">
        <v>250</v>
      </c>
      <c r="D245" s="40" t="s">
        <v>170</v>
      </c>
      <c r="E245" s="41">
        <v>0</v>
      </c>
      <c r="F245" s="42">
        <v>1</v>
      </c>
      <c r="G245" s="29">
        <v>2.3669</v>
      </c>
      <c r="H245" s="29">
        <v>2.3669</v>
      </c>
    </row>
    <row r="246" spans="2:8" ht="12" customHeight="1">
      <c r="B246" s="40" t="s">
        <v>101</v>
      </c>
      <c r="C246" s="26" t="s">
        <v>251</v>
      </c>
      <c r="D246" s="40" t="s">
        <v>170</v>
      </c>
      <c r="E246" s="41">
        <v>0</v>
      </c>
      <c r="F246" s="42">
        <v>4.88</v>
      </c>
      <c r="G246" s="29">
        <v>0.8328</v>
      </c>
      <c r="H246" s="29">
        <v>4.0641</v>
      </c>
    </row>
    <row r="247" spans="3:8" ht="12" customHeight="1">
      <c r="C247" s="26" t="s">
        <v>146</v>
      </c>
      <c r="D247" s="40" t="s">
        <v>134</v>
      </c>
      <c r="E247" s="41" t="s">
        <v>134</v>
      </c>
      <c r="F247" s="42" t="s">
        <v>134</v>
      </c>
      <c r="G247" s="29" t="s">
        <v>134</v>
      </c>
      <c r="H247" s="29">
        <v>11.6977</v>
      </c>
    </row>
    <row r="248" spans="2:8" ht="12" customHeight="1">
      <c r="B248" s="26" t="s">
        <v>147</v>
      </c>
      <c r="E248" s="41"/>
      <c r="F248" s="42"/>
      <c r="G248" s="29"/>
      <c r="H248" s="29"/>
    </row>
    <row r="249" spans="2:8" ht="12" customHeight="1">
      <c r="B249" s="26"/>
      <c r="C249" s="26" t="s">
        <v>171</v>
      </c>
      <c r="D249" s="40" t="s">
        <v>149</v>
      </c>
      <c r="E249" s="41">
        <v>4</v>
      </c>
      <c r="F249" s="42">
        <v>0.64</v>
      </c>
      <c r="G249" s="29">
        <v>8.97</v>
      </c>
      <c r="H249" s="29">
        <v>5.7408</v>
      </c>
    </row>
    <row r="250" spans="3:8" ht="12" customHeight="1">
      <c r="C250" s="26" t="s">
        <v>146</v>
      </c>
      <c r="D250" s="40" t="s">
        <v>134</v>
      </c>
      <c r="E250" s="41" t="s">
        <v>134</v>
      </c>
      <c r="F250" s="42" t="s">
        <v>134</v>
      </c>
      <c r="G250" s="29" t="s">
        <v>134</v>
      </c>
      <c r="H250" s="29">
        <v>5.7408</v>
      </c>
    </row>
    <row r="251" spans="2:8" ht="12" customHeight="1">
      <c r="B251" s="26" t="s">
        <v>152</v>
      </c>
      <c r="E251" s="41"/>
      <c r="F251" s="42"/>
      <c r="G251" s="29"/>
      <c r="H251" s="29"/>
    </row>
    <row r="252" spans="2:8" ht="12" customHeight="1">
      <c r="B252" s="26"/>
      <c r="C252" s="26" t="s">
        <v>153</v>
      </c>
      <c r="D252" s="40" t="s">
        <v>154</v>
      </c>
      <c r="E252" s="41" t="s">
        <v>134</v>
      </c>
      <c r="F252" s="42">
        <v>3</v>
      </c>
      <c r="G252" s="29">
        <v>5.7408</v>
      </c>
      <c r="H252" s="29">
        <v>0.1722</v>
      </c>
    </row>
    <row r="253" spans="3:8" ht="12" customHeight="1">
      <c r="C253" s="26" t="s">
        <v>146</v>
      </c>
      <c r="D253" s="40" t="s">
        <v>134</v>
      </c>
      <c r="E253" s="41" t="s">
        <v>134</v>
      </c>
      <c r="F253" s="42" t="s">
        <v>134</v>
      </c>
      <c r="G253" s="29" t="s">
        <v>134</v>
      </c>
      <c r="H253" s="29">
        <v>0.1722</v>
      </c>
    </row>
    <row r="254" spans="5:8" ht="12" customHeight="1">
      <c r="E254" s="41"/>
      <c r="F254" s="42"/>
      <c r="G254" s="29"/>
      <c r="H254" s="29"/>
    </row>
    <row r="255" spans="3:8" ht="12" customHeight="1">
      <c r="C255" s="26" t="s">
        <v>155</v>
      </c>
      <c r="D255" s="40" t="s">
        <v>134</v>
      </c>
      <c r="E255" s="41" t="s">
        <v>134</v>
      </c>
      <c r="F255" s="42" t="s">
        <v>134</v>
      </c>
      <c r="G255" s="29" t="s">
        <v>134</v>
      </c>
      <c r="H255" s="44">
        <v>26.729</v>
      </c>
    </row>
    <row r="256" spans="2:8" ht="12" customHeight="1">
      <c r="B256" s="1" t="str">
        <f>REPT("_",95)</f>
        <v>_______________________________________________________________________________________________</v>
      </c>
      <c r="E256" s="41"/>
      <c r="F256" s="42"/>
      <c r="G256" s="29"/>
      <c r="H256" s="29"/>
    </row>
    <row r="257" spans="5:8" ht="12" customHeight="1">
      <c r="E257" s="41"/>
      <c r="F257" s="42"/>
      <c r="G257" s="29"/>
      <c r="H257" s="29"/>
    </row>
    <row r="258" spans="2:8" ht="12" customHeight="1">
      <c r="B258" s="26" t="s">
        <v>132</v>
      </c>
      <c r="C258" s="39" t="s">
        <v>189</v>
      </c>
      <c r="D258" s="40" t="s">
        <v>133</v>
      </c>
      <c r="E258" s="41">
        <v>25</v>
      </c>
      <c r="F258" s="42" t="s">
        <v>257</v>
      </c>
      <c r="G258" s="29" t="s">
        <v>134</v>
      </c>
      <c r="H258" s="29" t="s">
        <v>134</v>
      </c>
    </row>
    <row r="259" spans="2:8" ht="12" customHeight="1">
      <c r="B259" s="26" t="s">
        <v>135</v>
      </c>
      <c r="C259" s="26"/>
      <c r="D259" s="40" t="s">
        <v>258</v>
      </c>
      <c r="E259" s="41"/>
      <c r="F259" s="42"/>
      <c r="G259" s="29"/>
      <c r="H259" s="29"/>
    </row>
    <row r="260" spans="2:8" ht="12" customHeight="1">
      <c r="B260" s="26" t="s">
        <v>136</v>
      </c>
      <c r="C260" s="39" t="s">
        <v>190</v>
      </c>
      <c r="E260" s="41"/>
      <c r="F260" s="42"/>
      <c r="G260" s="29"/>
      <c r="H260" s="29"/>
    </row>
    <row r="261" spans="5:8" ht="12" customHeight="1">
      <c r="E261" s="41"/>
      <c r="F261" s="42"/>
      <c r="G261" s="29"/>
      <c r="H261" s="29"/>
    </row>
    <row r="262" spans="2:8" ht="12" customHeight="1">
      <c r="B262" s="26" t="s">
        <v>137</v>
      </c>
      <c r="C262" s="26" t="s">
        <v>138</v>
      </c>
      <c r="D262" s="40" t="s">
        <v>139</v>
      </c>
      <c r="E262" s="41" t="s">
        <v>140</v>
      </c>
      <c r="F262" s="42" t="s">
        <v>141</v>
      </c>
      <c r="G262" s="29" t="s">
        <v>142</v>
      </c>
      <c r="H262" s="29" t="s">
        <v>143</v>
      </c>
    </row>
    <row r="263" spans="5:8" ht="12" customHeight="1">
      <c r="E263" s="41"/>
      <c r="F263" s="42"/>
      <c r="G263" s="29"/>
      <c r="H263" s="29"/>
    </row>
    <row r="264" spans="2:8" ht="12" customHeight="1">
      <c r="B264" s="26" t="s">
        <v>214</v>
      </c>
      <c r="E264" s="41"/>
      <c r="F264" s="42"/>
      <c r="G264" s="29"/>
      <c r="H264" s="29"/>
    </row>
    <row r="265" spans="2:8" ht="12" customHeight="1">
      <c r="B265" s="26"/>
      <c r="C265" s="26" t="s">
        <v>266</v>
      </c>
      <c r="D265" s="40" t="s">
        <v>168</v>
      </c>
      <c r="E265" s="41">
        <v>0.1</v>
      </c>
      <c r="F265" s="42">
        <v>0.032</v>
      </c>
      <c r="G265" s="29">
        <v>90.76</v>
      </c>
      <c r="H265" s="29">
        <v>2.9043</v>
      </c>
    </row>
    <row r="266" spans="3:8" ht="12" customHeight="1">
      <c r="C266" s="26" t="s">
        <v>146</v>
      </c>
      <c r="D266" s="40" t="s">
        <v>134</v>
      </c>
      <c r="E266" s="41" t="s">
        <v>134</v>
      </c>
      <c r="F266" s="42" t="s">
        <v>134</v>
      </c>
      <c r="G266" s="29" t="s">
        <v>134</v>
      </c>
      <c r="H266" s="29">
        <v>2.9043</v>
      </c>
    </row>
    <row r="267" spans="2:8" ht="12" customHeight="1">
      <c r="B267" s="26" t="s">
        <v>147</v>
      </c>
      <c r="E267" s="41"/>
      <c r="F267" s="42"/>
      <c r="G267" s="29"/>
      <c r="H267" s="29"/>
    </row>
    <row r="268" spans="2:8" ht="12" customHeight="1">
      <c r="B268" s="26"/>
      <c r="C268" s="26" t="s">
        <v>148</v>
      </c>
      <c r="D268" s="40" t="s">
        <v>149</v>
      </c>
      <c r="E268" s="41">
        <v>0.5</v>
      </c>
      <c r="F268" s="42">
        <v>0.16</v>
      </c>
      <c r="G268" s="29">
        <v>14.42</v>
      </c>
      <c r="H268" s="29">
        <v>2.3072</v>
      </c>
    </row>
    <row r="269" spans="2:8" ht="12" customHeight="1">
      <c r="B269" s="26"/>
      <c r="C269" s="26" t="s">
        <v>150</v>
      </c>
      <c r="D269" s="40" t="s">
        <v>149</v>
      </c>
      <c r="E269" s="41">
        <v>1</v>
      </c>
      <c r="F269" s="42">
        <v>0.32</v>
      </c>
      <c r="G269" s="29">
        <v>11.09</v>
      </c>
      <c r="H269" s="29">
        <v>3.5488</v>
      </c>
    </row>
    <row r="270" spans="2:8" ht="12" customHeight="1">
      <c r="B270" s="26"/>
      <c r="C270" s="26" t="s">
        <v>151</v>
      </c>
      <c r="D270" s="40" t="s">
        <v>149</v>
      </c>
      <c r="E270" s="41">
        <v>3</v>
      </c>
      <c r="F270" s="42">
        <v>0.96</v>
      </c>
      <c r="G270" s="29">
        <v>9.95</v>
      </c>
      <c r="H270" s="29">
        <v>9.552</v>
      </c>
    </row>
    <row r="271" spans="2:8" ht="12" customHeight="1">
      <c r="B271" s="26"/>
      <c r="C271" s="26" t="s">
        <v>171</v>
      </c>
      <c r="D271" s="40" t="s">
        <v>149</v>
      </c>
      <c r="E271" s="41">
        <v>2</v>
      </c>
      <c r="F271" s="42">
        <v>0.64</v>
      </c>
      <c r="G271" s="29">
        <v>8.97</v>
      </c>
      <c r="H271" s="29">
        <v>5.7408</v>
      </c>
    </row>
    <row r="272" spans="3:8" ht="12" customHeight="1">
      <c r="C272" s="26" t="s">
        <v>146</v>
      </c>
      <c r="D272" s="40" t="s">
        <v>134</v>
      </c>
      <c r="E272" s="41" t="s">
        <v>134</v>
      </c>
      <c r="F272" s="42" t="s">
        <v>134</v>
      </c>
      <c r="G272" s="29" t="s">
        <v>134</v>
      </c>
      <c r="H272" s="29">
        <v>21.1488</v>
      </c>
    </row>
    <row r="273" spans="2:8" ht="12" customHeight="1">
      <c r="B273" s="26" t="s">
        <v>159</v>
      </c>
      <c r="E273" s="41"/>
      <c r="F273" s="42"/>
      <c r="G273" s="29"/>
      <c r="H273" s="29"/>
    </row>
    <row r="274" spans="2:8" ht="12" customHeight="1">
      <c r="B274" s="26"/>
      <c r="C274" s="26" t="s">
        <v>267</v>
      </c>
      <c r="D274" s="40" t="s">
        <v>158</v>
      </c>
      <c r="E274" s="41">
        <v>0</v>
      </c>
      <c r="F274" s="42">
        <v>0.25</v>
      </c>
      <c r="G274" s="29">
        <v>2.99</v>
      </c>
      <c r="H274" s="29">
        <v>0.7475</v>
      </c>
    </row>
    <row r="275" spans="2:8" ht="12" customHeight="1">
      <c r="B275" s="26"/>
      <c r="C275" s="26" t="s">
        <v>324</v>
      </c>
      <c r="D275" s="40" t="s">
        <v>158</v>
      </c>
      <c r="E275" s="41">
        <v>0</v>
      </c>
      <c r="F275" s="42">
        <v>0.25</v>
      </c>
      <c r="G275" s="29">
        <v>2.99</v>
      </c>
      <c r="H275" s="29">
        <v>0.7475</v>
      </c>
    </row>
    <row r="276" spans="2:8" ht="12" customHeight="1">
      <c r="B276" s="26"/>
      <c r="C276" s="26" t="s">
        <v>269</v>
      </c>
      <c r="D276" s="40" t="s">
        <v>270</v>
      </c>
      <c r="E276" s="41">
        <v>0</v>
      </c>
      <c r="F276" s="42">
        <v>0.03</v>
      </c>
      <c r="G276" s="29">
        <v>59.8</v>
      </c>
      <c r="H276" s="29">
        <v>1.794</v>
      </c>
    </row>
    <row r="277" spans="2:8" ht="12" customHeight="1">
      <c r="B277" s="26"/>
      <c r="C277" s="26" t="s">
        <v>232</v>
      </c>
      <c r="D277" s="40" t="s">
        <v>233</v>
      </c>
      <c r="E277" s="41">
        <v>0</v>
      </c>
      <c r="F277" s="42">
        <v>2</v>
      </c>
      <c r="G277" s="29">
        <v>2.85</v>
      </c>
      <c r="H277" s="29">
        <v>5.7</v>
      </c>
    </row>
    <row r="278" spans="2:8" ht="12" customHeight="1">
      <c r="B278" s="26"/>
      <c r="C278" s="26" t="s">
        <v>271</v>
      </c>
      <c r="D278" s="40" t="s">
        <v>272</v>
      </c>
      <c r="E278" s="41">
        <v>0</v>
      </c>
      <c r="F278" s="42">
        <v>0.025</v>
      </c>
      <c r="G278" s="29">
        <v>96.73</v>
      </c>
      <c r="H278" s="29">
        <v>2.4183</v>
      </c>
    </row>
    <row r="279" spans="2:8" ht="12" customHeight="1">
      <c r="B279" s="26"/>
      <c r="C279" s="26" t="s">
        <v>273</v>
      </c>
      <c r="D279" s="40" t="s">
        <v>270</v>
      </c>
      <c r="E279" s="41">
        <v>0</v>
      </c>
      <c r="F279" s="42">
        <v>0.004</v>
      </c>
      <c r="G279" s="29">
        <v>52</v>
      </c>
      <c r="H279" s="29">
        <v>0.208</v>
      </c>
    </row>
    <row r="280" spans="3:8" ht="12" customHeight="1">
      <c r="C280" s="26" t="s">
        <v>146</v>
      </c>
      <c r="D280" s="40" t="s">
        <v>134</v>
      </c>
      <c r="E280" s="41" t="s">
        <v>134</v>
      </c>
      <c r="F280" s="42" t="s">
        <v>134</v>
      </c>
      <c r="G280" s="29" t="s">
        <v>134</v>
      </c>
      <c r="H280" s="29">
        <v>11.6153</v>
      </c>
    </row>
    <row r="281" spans="2:8" ht="12" customHeight="1">
      <c r="B281" s="26" t="s">
        <v>152</v>
      </c>
      <c r="E281" s="41"/>
      <c r="F281" s="42"/>
      <c r="G281" s="29"/>
      <c r="H281" s="29"/>
    </row>
    <row r="282" spans="2:8" ht="12" customHeight="1">
      <c r="B282" s="26"/>
      <c r="C282" s="26" t="s">
        <v>153</v>
      </c>
      <c r="D282" s="40" t="s">
        <v>154</v>
      </c>
      <c r="E282" s="41" t="s">
        <v>134</v>
      </c>
      <c r="F282" s="42">
        <v>3</v>
      </c>
      <c r="G282" s="29">
        <v>21.1488</v>
      </c>
      <c r="H282" s="29">
        <v>0.6345</v>
      </c>
    </row>
    <row r="283" spans="3:8" ht="12" customHeight="1">
      <c r="C283" s="26" t="s">
        <v>146</v>
      </c>
      <c r="D283" s="40" t="s">
        <v>134</v>
      </c>
      <c r="E283" s="41" t="s">
        <v>134</v>
      </c>
      <c r="F283" s="42" t="s">
        <v>134</v>
      </c>
      <c r="G283" s="29" t="s">
        <v>134</v>
      </c>
      <c r="H283" s="29">
        <v>0.6345</v>
      </c>
    </row>
    <row r="284" spans="5:8" ht="12" customHeight="1">
      <c r="E284" s="41"/>
      <c r="F284" s="42"/>
      <c r="G284" s="29"/>
      <c r="H284" s="29"/>
    </row>
    <row r="285" spans="3:8" ht="12" customHeight="1">
      <c r="C285" s="26" t="s">
        <v>155</v>
      </c>
      <c r="D285" s="40" t="s">
        <v>134</v>
      </c>
      <c r="E285" s="41" t="s">
        <v>134</v>
      </c>
      <c r="F285" s="42" t="s">
        <v>134</v>
      </c>
      <c r="G285" s="29" t="s">
        <v>134</v>
      </c>
      <c r="H285" s="44">
        <v>36.3029</v>
      </c>
    </row>
    <row r="286" spans="2:8" ht="12" customHeight="1">
      <c r="B286" s="1" t="str">
        <f>REPT("_",95)</f>
        <v>_______________________________________________________________________________________________</v>
      </c>
      <c r="E286" s="41"/>
      <c r="F286" s="42"/>
      <c r="G286" s="29"/>
      <c r="H286" s="29"/>
    </row>
    <row r="287" spans="5:8" ht="12" customHeight="1">
      <c r="E287" s="41"/>
      <c r="F287" s="42"/>
      <c r="G287" s="29"/>
      <c r="H287" s="29"/>
    </row>
    <row r="288" spans="2:8" ht="12" customHeight="1">
      <c r="B288" s="26" t="s">
        <v>132</v>
      </c>
      <c r="C288" s="39" t="s">
        <v>84</v>
      </c>
      <c r="D288" s="40" t="s">
        <v>133</v>
      </c>
      <c r="E288" s="41">
        <v>42</v>
      </c>
      <c r="F288" s="42" t="s">
        <v>222</v>
      </c>
      <c r="G288" s="29" t="s">
        <v>134</v>
      </c>
      <c r="H288" s="29" t="s">
        <v>134</v>
      </c>
    </row>
    <row r="289" spans="2:8" ht="12" customHeight="1">
      <c r="B289" s="26" t="s">
        <v>135</v>
      </c>
      <c r="C289" s="26"/>
      <c r="D289" s="40" t="s">
        <v>223</v>
      </c>
      <c r="E289" s="41"/>
      <c r="F289" s="42"/>
      <c r="G289" s="29"/>
      <c r="H289" s="29"/>
    </row>
    <row r="290" spans="2:8" ht="12" customHeight="1">
      <c r="B290" s="26" t="s">
        <v>136</v>
      </c>
      <c r="C290" s="39" t="s">
        <v>275</v>
      </c>
      <c r="E290" s="41"/>
      <c r="F290" s="42"/>
      <c r="G290" s="29"/>
      <c r="H290" s="29"/>
    </row>
    <row r="291" spans="5:8" ht="12" customHeight="1">
      <c r="E291" s="41"/>
      <c r="F291" s="42"/>
      <c r="G291" s="29"/>
      <c r="H291" s="29"/>
    </row>
    <row r="292" spans="2:8" ht="12" customHeight="1">
      <c r="B292" s="26" t="s">
        <v>137</v>
      </c>
      <c r="C292" s="26" t="s">
        <v>138</v>
      </c>
      <c r="D292" s="40" t="s">
        <v>139</v>
      </c>
      <c r="E292" s="41" t="s">
        <v>140</v>
      </c>
      <c r="F292" s="42" t="s">
        <v>141</v>
      </c>
      <c r="G292" s="29" t="s">
        <v>142</v>
      </c>
      <c r="H292" s="29" t="s">
        <v>143</v>
      </c>
    </row>
    <row r="293" spans="5:8" ht="12" customHeight="1">
      <c r="E293" s="41"/>
      <c r="F293" s="42"/>
      <c r="G293" s="29"/>
      <c r="H293" s="29"/>
    </row>
    <row r="294" spans="2:8" ht="12" customHeight="1">
      <c r="B294" s="26" t="s">
        <v>147</v>
      </c>
      <c r="E294" s="41"/>
      <c r="F294" s="42"/>
      <c r="G294" s="29"/>
      <c r="H294" s="29"/>
    </row>
    <row r="295" spans="2:8" ht="12" customHeight="1">
      <c r="B295" s="26"/>
      <c r="C295" s="26" t="s">
        <v>148</v>
      </c>
      <c r="D295" s="40" t="s">
        <v>149</v>
      </c>
      <c r="E295" s="41">
        <v>0.5</v>
      </c>
      <c r="F295" s="42">
        <v>0.09524</v>
      </c>
      <c r="G295" s="29">
        <v>14.42</v>
      </c>
      <c r="H295" s="29">
        <v>1.3734</v>
      </c>
    </row>
    <row r="296" spans="2:8" ht="12" customHeight="1">
      <c r="B296" s="26"/>
      <c r="C296" s="26" t="s">
        <v>171</v>
      </c>
      <c r="D296" s="40" t="s">
        <v>149</v>
      </c>
      <c r="E296" s="41">
        <v>12</v>
      </c>
      <c r="F296" s="42">
        <v>2.28571</v>
      </c>
      <c r="G296" s="29">
        <v>8.97</v>
      </c>
      <c r="H296" s="29">
        <v>20.5028</v>
      </c>
    </row>
    <row r="297" spans="3:8" ht="12" customHeight="1">
      <c r="C297" s="26" t="s">
        <v>146</v>
      </c>
      <c r="D297" s="40" t="s">
        <v>134</v>
      </c>
      <c r="E297" s="41" t="s">
        <v>134</v>
      </c>
      <c r="F297" s="42" t="s">
        <v>134</v>
      </c>
      <c r="G297" s="29" t="s">
        <v>134</v>
      </c>
      <c r="H297" s="29">
        <v>21.8762</v>
      </c>
    </row>
    <row r="298" spans="2:8" ht="12" customHeight="1">
      <c r="B298" s="26" t="s">
        <v>152</v>
      </c>
      <c r="E298" s="41"/>
      <c r="F298" s="42"/>
      <c r="G298" s="29"/>
      <c r="H298" s="29"/>
    </row>
    <row r="299" spans="2:8" ht="12" customHeight="1">
      <c r="B299" s="26"/>
      <c r="C299" s="26" t="s">
        <v>153</v>
      </c>
      <c r="D299" s="40" t="s">
        <v>154</v>
      </c>
      <c r="E299" s="41" t="s">
        <v>134</v>
      </c>
      <c r="F299" s="42">
        <v>3</v>
      </c>
      <c r="G299" s="29">
        <v>21.8762</v>
      </c>
      <c r="H299" s="29">
        <v>0.6563</v>
      </c>
    </row>
    <row r="300" spans="3:8" ht="12" customHeight="1">
      <c r="C300" s="26" t="s">
        <v>146</v>
      </c>
      <c r="D300" s="40" t="s">
        <v>134</v>
      </c>
      <c r="E300" s="41" t="s">
        <v>134</v>
      </c>
      <c r="F300" s="42" t="s">
        <v>134</v>
      </c>
      <c r="G300" s="29" t="s">
        <v>134</v>
      </c>
      <c r="H300" s="29">
        <v>0.6563</v>
      </c>
    </row>
    <row r="301" spans="5:8" ht="12" customHeight="1">
      <c r="E301" s="41"/>
      <c r="F301" s="42"/>
      <c r="G301" s="29"/>
      <c r="H301" s="29"/>
    </row>
    <row r="302" spans="3:8" ht="12" customHeight="1">
      <c r="C302" s="26" t="s">
        <v>155</v>
      </c>
      <c r="D302" s="40" t="s">
        <v>134</v>
      </c>
      <c r="E302" s="41" t="s">
        <v>134</v>
      </c>
      <c r="F302" s="42" t="s">
        <v>134</v>
      </c>
      <c r="G302" s="29" t="s">
        <v>134</v>
      </c>
      <c r="H302" s="44">
        <v>22.5325</v>
      </c>
    </row>
    <row r="303" spans="2:8" ht="12" customHeight="1">
      <c r="B303" s="1" t="str">
        <f>REPT("_",95)</f>
        <v>_______________________________________________________________________________________________</v>
      </c>
      <c r="E303" s="41"/>
      <c r="F303" s="42"/>
      <c r="G303" s="29"/>
      <c r="H303" s="29"/>
    </row>
    <row r="304" spans="5:8" ht="12" customHeight="1">
      <c r="E304" s="41"/>
      <c r="F304" s="42"/>
      <c r="G304" s="29"/>
      <c r="H304" s="29"/>
    </row>
    <row r="305" spans="2:8" ht="12" customHeight="1">
      <c r="B305" s="26" t="s">
        <v>132</v>
      </c>
      <c r="C305" s="39" t="s">
        <v>85</v>
      </c>
      <c r="D305" s="40" t="s">
        <v>133</v>
      </c>
      <c r="E305" s="41">
        <v>90</v>
      </c>
      <c r="F305" s="42" t="s">
        <v>276</v>
      </c>
      <c r="G305" s="29" t="s">
        <v>134</v>
      </c>
      <c r="H305" s="29" t="s">
        <v>134</v>
      </c>
    </row>
    <row r="306" spans="2:8" ht="12" customHeight="1">
      <c r="B306" s="26" t="s">
        <v>135</v>
      </c>
      <c r="C306" s="26"/>
      <c r="D306" s="40" t="s">
        <v>277</v>
      </c>
      <c r="E306" s="41"/>
      <c r="F306" s="42"/>
      <c r="G306" s="29"/>
      <c r="H306" s="29"/>
    </row>
    <row r="307" spans="2:8" ht="12" customHeight="1">
      <c r="B307" s="26" t="s">
        <v>136</v>
      </c>
      <c r="C307" s="39" t="s">
        <v>278</v>
      </c>
      <c r="E307" s="41"/>
      <c r="F307" s="42"/>
      <c r="G307" s="29"/>
      <c r="H307" s="29"/>
    </row>
    <row r="308" spans="5:8" ht="12" customHeight="1">
      <c r="E308" s="41"/>
      <c r="F308" s="42"/>
      <c r="G308" s="29"/>
      <c r="H308" s="29"/>
    </row>
    <row r="309" spans="2:8" ht="12" customHeight="1">
      <c r="B309" s="26" t="s">
        <v>137</v>
      </c>
      <c r="C309" s="26" t="s">
        <v>138</v>
      </c>
      <c r="D309" s="40" t="s">
        <v>139</v>
      </c>
      <c r="E309" s="41" t="s">
        <v>140</v>
      </c>
      <c r="F309" s="42" t="s">
        <v>141</v>
      </c>
      <c r="G309" s="29" t="s">
        <v>142</v>
      </c>
      <c r="H309" s="29" t="s">
        <v>143</v>
      </c>
    </row>
    <row r="310" spans="5:8" ht="12" customHeight="1">
      <c r="E310" s="41"/>
      <c r="F310" s="42"/>
      <c r="G310" s="29"/>
      <c r="H310" s="29"/>
    </row>
    <row r="311" spans="2:8" ht="12" customHeight="1">
      <c r="B311" s="26" t="s">
        <v>147</v>
      </c>
      <c r="E311" s="41"/>
      <c r="F311" s="42"/>
      <c r="G311" s="29"/>
      <c r="H311" s="29"/>
    </row>
    <row r="312" spans="2:8" ht="12" customHeight="1">
      <c r="B312" s="26"/>
      <c r="C312" s="26" t="s">
        <v>171</v>
      </c>
      <c r="D312" s="40" t="s">
        <v>149</v>
      </c>
      <c r="E312" s="41">
        <v>2</v>
      </c>
      <c r="F312" s="42">
        <v>0.17778</v>
      </c>
      <c r="G312" s="29">
        <v>8.97</v>
      </c>
      <c r="H312" s="29">
        <v>1.5947</v>
      </c>
    </row>
    <row r="313" spans="3:8" ht="12" customHeight="1">
      <c r="C313" s="26" t="s">
        <v>146</v>
      </c>
      <c r="D313" s="40" t="s">
        <v>134</v>
      </c>
      <c r="E313" s="41" t="s">
        <v>134</v>
      </c>
      <c r="F313" s="42" t="s">
        <v>134</v>
      </c>
      <c r="G313" s="29" t="s">
        <v>134</v>
      </c>
      <c r="H313" s="29">
        <v>1.5947</v>
      </c>
    </row>
    <row r="314" spans="2:8" ht="12" customHeight="1">
      <c r="B314" s="26" t="s">
        <v>159</v>
      </c>
      <c r="E314" s="41"/>
      <c r="F314" s="42"/>
      <c r="G314" s="29"/>
      <c r="H314" s="29"/>
    </row>
    <row r="315" spans="2:8" ht="12" customHeight="1">
      <c r="B315" s="26"/>
      <c r="C315" s="26" t="s">
        <v>279</v>
      </c>
      <c r="D315" s="40" t="s">
        <v>231</v>
      </c>
      <c r="E315" s="41">
        <v>0</v>
      </c>
      <c r="F315" s="42">
        <v>0.08916</v>
      </c>
      <c r="G315" s="29">
        <v>52.02</v>
      </c>
      <c r="H315" s="29">
        <v>4.6381</v>
      </c>
    </row>
    <row r="316" spans="2:8" ht="12" customHeight="1">
      <c r="B316" s="26"/>
      <c r="C316" s="26" t="s">
        <v>280</v>
      </c>
      <c r="D316" s="40" t="s">
        <v>231</v>
      </c>
      <c r="E316" s="41">
        <v>0</v>
      </c>
      <c r="F316" s="42">
        <v>0.00238</v>
      </c>
      <c r="G316" s="29">
        <v>29.85</v>
      </c>
      <c r="H316" s="29">
        <v>0.071</v>
      </c>
    </row>
    <row r="317" spans="3:8" ht="12" customHeight="1">
      <c r="C317" s="26" t="s">
        <v>146</v>
      </c>
      <c r="D317" s="40" t="s">
        <v>134</v>
      </c>
      <c r="E317" s="41" t="s">
        <v>134</v>
      </c>
      <c r="F317" s="42" t="s">
        <v>134</v>
      </c>
      <c r="G317" s="29" t="s">
        <v>134</v>
      </c>
      <c r="H317" s="29">
        <v>4.7091</v>
      </c>
    </row>
    <row r="318" spans="2:8" ht="12" customHeight="1">
      <c r="B318" s="26" t="s">
        <v>152</v>
      </c>
      <c r="E318" s="41"/>
      <c r="F318" s="42"/>
      <c r="G318" s="29"/>
      <c r="H318" s="29"/>
    </row>
    <row r="319" spans="2:8" ht="12" customHeight="1">
      <c r="B319" s="26"/>
      <c r="C319" s="26" t="s">
        <v>153</v>
      </c>
      <c r="D319" s="40" t="s">
        <v>154</v>
      </c>
      <c r="E319" s="41" t="s">
        <v>134</v>
      </c>
      <c r="F319" s="42">
        <v>3</v>
      </c>
      <c r="G319" s="29">
        <v>1.5947</v>
      </c>
      <c r="H319" s="29">
        <v>0.0478</v>
      </c>
    </row>
    <row r="320" spans="3:8" ht="12" customHeight="1">
      <c r="C320" s="26" t="s">
        <v>146</v>
      </c>
      <c r="D320" s="40" t="s">
        <v>134</v>
      </c>
      <c r="E320" s="41" t="s">
        <v>134</v>
      </c>
      <c r="F320" s="42" t="s">
        <v>134</v>
      </c>
      <c r="G320" s="29" t="s">
        <v>134</v>
      </c>
      <c r="H320" s="29">
        <v>0.0478</v>
      </c>
    </row>
    <row r="321" spans="5:8" ht="12" customHeight="1">
      <c r="E321" s="41"/>
      <c r="F321" s="42"/>
      <c r="G321" s="29"/>
      <c r="H321" s="29"/>
    </row>
    <row r="322" spans="3:8" ht="12" customHeight="1">
      <c r="C322" s="26" t="s">
        <v>155</v>
      </c>
      <c r="D322" s="40" t="s">
        <v>134</v>
      </c>
      <c r="E322" s="41" t="s">
        <v>134</v>
      </c>
      <c r="F322" s="42" t="s">
        <v>134</v>
      </c>
      <c r="G322" s="29" t="s">
        <v>134</v>
      </c>
      <c r="H322" s="44">
        <v>6.3516</v>
      </c>
    </row>
    <row r="323" spans="2:8" ht="12" customHeight="1">
      <c r="B323" s="1" t="str">
        <f>REPT("_",95)</f>
        <v>_______________________________________________________________________________________________</v>
      </c>
      <c r="E323" s="41"/>
      <c r="F323" s="42"/>
      <c r="G323" s="29"/>
      <c r="H323" s="29"/>
    </row>
    <row r="324" spans="5:8" ht="12" customHeight="1">
      <c r="E324" s="41"/>
      <c r="F324" s="42"/>
      <c r="G324" s="29"/>
      <c r="H324" s="29"/>
    </row>
    <row r="325" spans="2:8" ht="12" customHeight="1">
      <c r="B325" s="26" t="s">
        <v>132</v>
      </c>
      <c r="C325" s="39" t="s">
        <v>86</v>
      </c>
      <c r="D325" s="40" t="s">
        <v>133</v>
      </c>
      <c r="E325" s="41">
        <v>120</v>
      </c>
      <c r="F325" s="42" t="s">
        <v>257</v>
      </c>
      <c r="G325" s="29" t="s">
        <v>134</v>
      </c>
      <c r="H325" s="29" t="s">
        <v>134</v>
      </c>
    </row>
    <row r="326" spans="2:8" ht="12" customHeight="1">
      <c r="B326" s="26" t="s">
        <v>135</v>
      </c>
      <c r="C326" s="26"/>
      <c r="D326" s="40" t="s">
        <v>258</v>
      </c>
      <c r="E326" s="41"/>
      <c r="F326" s="42"/>
      <c r="G326" s="29"/>
      <c r="H326" s="29"/>
    </row>
    <row r="327" spans="2:8" ht="12" customHeight="1">
      <c r="B327" s="26" t="s">
        <v>136</v>
      </c>
      <c r="C327" s="39" t="s">
        <v>281</v>
      </c>
      <c r="E327" s="41"/>
      <c r="F327" s="42"/>
      <c r="G327" s="29"/>
      <c r="H327" s="29"/>
    </row>
    <row r="328" spans="5:8" ht="12" customHeight="1">
      <c r="E328" s="41"/>
      <c r="F328" s="42"/>
      <c r="G328" s="29"/>
      <c r="H328" s="29"/>
    </row>
    <row r="329" spans="2:8" ht="12" customHeight="1">
      <c r="B329" s="26" t="s">
        <v>137</v>
      </c>
      <c r="C329" s="26" t="s">
        <v>138</v>
      </c>
      <c r="D329" s="40" t="s">
        <v>139</v>
      </c>
      <c r="E329" s="41" t="s">
        <v>140</v>
      </c>
      <c r="F329" s="42" t="s">
        <v>141</v>
      </c>
      <c r="G329" s="29" t="s">
        <v>142</v>
      </c>
      <c r="H329" s="29" t="s">
        <v>143</v>
      </c>
    </row>
    <row r="330" spans="5:8" ht="12" customHeight="1">
      <c r="E330" s="41"/>
      <c r="F330" s="42"/>
      <c r="G330" s="29"/>
      <c r="H330" s="29"/>
    </row>
    <row r="331" spans="2:8" ht="12" customHeight="1">
      <c r="B331" s="26" t="s">
        <v>147</v>
      </c>
      <c r="E331" s="41"/>
      <c r="F331" s="42"/>
      <c r="G331" s="29"/>
      <c r="H331" s="29"/>
    </row>
    <row r="332" spans="2:8" ht="12" customHeight="1">
      <c r="B332" s="26"/>
      <c r="C332" s="26" t="s">
        <v>171</v>
      </c>
      <c r="D332" s="40" t="s">
        <v>149</v>
      </c>
      <c r="E332" s="41">
        <v>4</v>
      </c>
      <c r="F332" s="42">
        <v>0.26667</v>
      </c>
      <c r="G332" s="29">
        <v>8.97</v>
      </c>
      <c r="H332" s="29">
        <v>2.392</v>
      </c>
    </row>
    <row r="333" spans="3:8" ht="12" customHeight="1">
      <c r="C333" s="26" t="s">
        <v>146</v>
      </c>
      <c r="D333" s="40" t="s">
        <v>134</v>
      </c>
      <c r="E333" s="41" t="s">
        <v>134</v>
      </c>
      <c r="F333" s="42" t="s">
        <v>134</v>
      </c>
      <c r="G333" s="29" t="s">
        <v>134</v>
      </c>
      <c r="H333" s="29">
        <v>2.392</v>
      </c>
    </row>
    <row r="334" spans="2:8" ht="12" customHeight="1">
      <c r="B334" s="26" t="s">
        <v>152</v>
      </c>
      <c r="E334" s="41"/>
      <c r="F334" s="42"/>
      <c r="G334" s="29"/>
      <c r="H334" s="29"/>
    </row>
    <row r="335" spans="2:8" ht="12" customHeight="1">
      <c r="B335" s="26"/>
      <c r="C335" s="26" t="s">
        <v>153</v>
      </c>
      <c r="D335" s="40" t="s">
        <v>154</v>
      </c>
      <c r="E335" s="41" t="s">
        <v>134</v>
      </c>
      <c r="F335" s="42">
        <v>5</v>
      </c>
      <c r="G335" s="29">
        <v>2.392</v>
      </c>
      <c r="H335" s="29">
        <v>0.1196</v>
      </c>
    </row>
    <row r="336" spans="3:8" ht="12" customHeight="1">
      <c r="C336" s="26" t="s">
        <v>146</v>
      </c>
      <c r="D336" s="40" t="s">
        <v>134</v>
      </c>
      <c r="E336" s="41" t="s">
        <v>134</v>
      </c>
      <c r="F336" s="42" t="s">
        <v>134</v>
      </c>
      <c r="G336" s="29" t="s">
        <v>134</v>
      </c>
      <c r="H336" s="29">
        <v>0.1196</v>
      </c>
    </row>
    <row r="337" spans="5:8" ht="12" customHeight="1">
      <c r="E337" s="41"/>
      <c r="F337" s="42"/>
      <c r="G337" s="29"/>
      <c r="H337" s="29"/>
    </row>
    <row r="338" spans="3:8" ht="12" customHeight="1">
      <c r="C338" s="26" t="s">
        <v>155</v>
      </c>
      <c r="D338" s="40" t="s">
        <v>134</v>
      </c>
      <c r="E338" s="41" t="s">
        <v>134</v>
      </c>
      <c r="F338" s="42" t="s">
        <v>134</v>
      </c>
      <c r="G338" s="29" t="s">
        <v>134</v>
      </c>
      <c r="H338" s="44">
        <v>2.5116</v>
      </c>
    </row>
    <row r="339" spans="2:8" ht="12" customHeight="1">
      <c r="B339" s="1" t="str">
        <f>REPT("_",95)</f>
        <v>_______________________________________________________________________________________________</v>
      </c>
      <c r="E339" s="41"/>
      <c r="F339" s="42"/>
      <c r="G339" s="29"/>
      <c r="H339" s="29"/>
    </row>
    <row r="340" spans="5:8" ht="12" customHeight="1">
      <c r="E340" s="41"/>
      <c r="F340" s="42"/>
      <c r="G340" s="29"/>
      <c r="H340" s="29"/>
    </row>
    <row r="341" spans="2:8" ht="12" customHeight="1">
      <c r="B341" s="26" t="s">
        <v>132</v>
      </c>
      <c r="C341" s="39" t="s">
        <v>87</v>
      </c>
      <c r="D341" s="40" t="s">
        <v>133</v>
      </c>
      <c r="E341" s="41">
        <v>18.7</v>
      </c>
      <c r="F341" s="42" t="s">
        <v>222</v>
      </c>
      <c r="G341" s="29" t="s">
        <v>134</v>
      </c>
      <c r="H341" s="29" t="s">
        <v>134</v>
      </c>
    </row>
    <row r="342" spans="2:8" ht="12" customHeight="1">
      <c r="B342" s="26" t="s">
        <v>135</v>
      </c>
      <c r="C342" s="26"/>
      <c r="D342" s="40" t="s">
        <v>223</v>
      </c>
      <c r="E342" s="41"/>
      <c r="F342" s="42"/>
      <c r="G342" s="29"/>
      <c r="H342" s="29"/>
    </row>
    <row r="343" spans="2:8" ht="12" customHeight="1">
      <c r="B343" s="26" t="s">
        <v>136</v>
      </c>
      <c r="C343" s="39" t="s">
        <v>282</v>
      </c>
      <c r="E343" s="41"/>
      <c r="F343" s="42"/>
      <c r="G343" s="29"/>
      <c r="H343" s="29"/>
    </row>
    <row r="344" spans="5:8" ht="12" customHeight="1">
      <c r="E344" s="41"/>
      <c r="F344" s="42"/>
      <c r="G344" s="29"/>
      <c r="H344" s="29"/>
    </row>
    <row r="345" spans="2:8" ht="12" customHeight="1">
      <c r="B345" s="26" t="s">
        <v>137</v>
      </c>
      <c r="C345" s="26" t="s">
        <v>138</v>
      </c>
      <c r="D345" s="40" t="s">
        <v>139</v>
      </c>
      <c r="E345" s="41" t="s">
        <v>140</v>
      </c>
      <c r="F345" s="42" t="s">
        <v>141</v>
      </c>
      <c r="G345" s="29" t="s">
        <v>142</v>
      </c>
      <c r="H345" s="29" t="s">
        <v>143</v>
      </c>
    </row>
    <row r="346" spans="5:8" ht="12" customHeight="1">
      <c r="E346" s="41"/>
      <c r="F346" s="42"/>
      <c r="G346" s="29"/>
      <c r="H346" s="29"/>
    </row>
    <row r="347" spans="2:8" ht="12" customHeight="1">
      <c r="B347" s="26" t="s">
        <v>144</v>
      </c>
      <c r="E347" s="41"/>
      <c r="F347" s="42"/>
      <c r="G347" s="29"/>
      <c r="H347" s="29"/>
    </row>
    <row r="348" spans="2:8" ht="12" customHeight="1">
      <c r="B348" s="40" t="s">
        <v>183</v>
      </c>
      <c r="C348" s="26" t="s">
        <v>274</v>
      </c>
      <c r="D348" s="40" t="s">
        <v>169</v>
      </c>
      <c r="E348" s="41">
        <v>0</v>
      </c>
      <c r="F348" s="42">
        <v>1.05</v>
      </c>
      <c r="G348" s="29">
        <v>238.2224</v>
      </c>
      <c r="H348" s="29">
        <v>250.1335</v>
      </c>
    </row>
    <row r="349" spans="3:8" ht="12" customHeight="1">
      <c r="C349" s="26" t="s">
        <v>146</v>
      </c>
      <c r="D349" s="40" t="s">
        <v>134</v>
      </c>
      <c r="E349" s="41" t="s">
        <v>134</v>
      </c>
      <c r="F349" s="42" t="s">
        <v>134</v>
      </c>
      <c r="G349" s="29" t="s">
        <v>134</v>
      </c>
      <c r="H349" s="29">
        <v>250.1335</v>
      </c>
    </row>
    <row r="350" spans="2:8" ht="12" customHeight="1">
      <c r="B350" s="26" t="s">
        <v>147</v>
      </c>
      <c r="E350" s="41"/>
      <c r="F350" s="42"/>
      <c r="G350" s="29"/>
      <c r="H350" s="29"/>
    </row>
    <row r="351" spans="2:8" ht="12" customHeight="1">
      <c r="B351" s="26"/>
      <c r="C351" s="26" t="s">
        <v>148</v>
      </c>
      <c r="D351" s="40" t="s">
        <v>149</v>
      </c>
      <c r="E351" s="41">
        <v>1</v>
      </c>
      <c r="F351" s="42">
        <v>0.42781</v>
      </c>
      <c r="G351" s="29">
        <v>14.42</v>
      </c>
      <c r="H351" s="29">
        <v>6.169</v>
      </c>
    </row>
    <row r="352" spans="2:8" ht="12" customHeight="1">
      <c r="B352" s="26"/>
      <c r="C352" s="26" t="s">
        <v>151</v>
      </c>
      <c r="D352" s="40" t="s">
        <v>149</v>
      </c>
      <c r="E352" s="41">
        <v>15</v>
      </c>
      <c r="F352" s="42">
        <v>6.41711</v>
      </c>
      <c r="G352" s="29">
        <v>9.95</v>
      </c>
      <c r="H352" s="29">
        <v>63.8502</v>
      </c>
    </row>
    <row r="353" spans="2:8" ht="12" customHeight="1">
      <c r="B353" s="26"/>
      <c r="C353" s="26" t="s">
        <v>171</v>
      </c>
      <c r="D353" s="40" t="s">
        <v>149</v>
      </c>
      <c r="E353" s="41">
        <v>1</v>
      </c>
      <c r="F353" s="42">
        <v>0.42781</v>
      </c>
      <c r="G353" s="29">
        <v>8.97</v>
      </c>
      <c r="H353" s="29">
        <v>3.8375</v>
      </c>
    </row>
    <row r="354" spans="3:8" ht="12" customHeight="1">
      <c r="C354" s="26" t="s">
        <v>146</v>
      </c>
      <c r="D354" s="40" t="s">
        <v>134</v>
      </c>
      <c r="E354" s="41" t="s">
        <v>134</v>
      </c>
      <c r="F354" s="42" t="s">
        <v>134</v>
      </c>
      <c r="G354" s="29" t="s">
        <v>134</v>
      </c>
      <c r="H354" s="29">
        <v>73.8567</v>
      </c>
    </row>
    <row r="355" spans="2:8" ht="12" customHeight="1">
      <c r="B355" s="26" t="s">
        <v>152</v>
      </c>
      <c r="E355" s="41"/>
      <c r="F355" s="42"/>
      <c r="G355" s="29"/>
      <c r="H355" s="29"/>
    </row>
    <row r="356" spans="2:8" ht="12" customHeight="1">
      <c r="B356" s="26"/>
      <c r="C356" s="26" t="s">
        <v>153</v>
      </c>
      <c r="D356" s="40" t="s">
        <v>154</v>
      </c>
      <c r="E356" s="41" t="s">
        <v>134</v>
      </c>
      <c r="F356" s="42">
        <v>5</v>
      </c>
      <c r="G356" s="29">
        <v>73.8567</v>
      </c>
      <c r="H356" s="29">
        <v>3.6928</v>
      </c>
    </row>
    <row r="357" spans="3:8" ht="12" customHeight="1">
      <c r="C357" s="26" t="s">
        <v>146</v>
      </c>
      <c r="D357" s="40" t="s">
        <v>134</v>
      </c>
      <c r="E357" s="41" t="s">
        <v>134</v>
      </c>
      <c r="F357" s="42" t="s">
        <v>134</v>
      </c>
      <c r="G357" s="29" t="s">
        <v>134</v>
      </c>
      <c r="H357" s="29">
        <v>3.6928</v>
      </c>
    </row>
    <row r="358" spans="5:8" ht="12" customHeight="1">
      <c r="E358" s="41"/>
      <c r="F358" s="42"/>
      <c r="G358" s="29"/>
      <c r="H358" s="29"/>
    </row>
    <row r="359" spans="3:8" ht="12" customHeight="1">
      <c r="C359" s="26" t="s">
        <v>155</v>
      </c>
      <c r="D359" s="40" t="s">
        <v>134</v>
      </c>
      <c r="E359" s="41" t="s">
        <v>134</v>
      </c>
      <c r="F359" s="42" t="s">
        <v>134</v>
      </c>
      <c r="G359" s="29" t="s">
        <v>134</v>
      </c>
      <c r="H359" s="44">
        <v>327.683</v>
      </c>
    </row>
    <row r="360" spans="2:8" ht="12" customHeight="1">
      <c r="B360" s="1" t="str">
        <f>REPT("_",95)</f>
        <v>_______________________________________________________________________________________________</v>
      </c>
      <c r="E360" s="41"/>
      <c r="F360" s="42"/>
      <c r="G360" s="29"/>
      <c r="H360" s="29"/>
    </row>
    <row r="361" spans="5:8" ht="12" customHeight="1">
      <c r="E361" s="41"/>
      <c r="F361" s="42"/>
      <c r="G361" s="29"/>
      <c r="H361" s="29"/>
    </row>
    <row r="362" spans="2:8" ht="12" customHeight="1">
      <c r="B362" s="26" t="s">
        <v>132</v>
      </c>
      <c r="C362" s="39" t="s">
        <v>88</v>
      </c>
      <c r="D362" s="40" t="s">
        <v>133</v>
      </c>
      <c r="E362" s="41">
        <v>20</v>
      </c>
      <c r="F362" s="42" t="s">
        <v>257</v>
      </c>
      <c r="G362" s="29" t="s">
        <v>134</v>
      </c>
      <c r="H362" s="29" t="s">
        <v>134</v>
      </c>
    </row>
    <row r="363" spans="2:8" ht="12" customHeight="1">
      <c r="B363" s="26" t="s">
        <v>135</v>
      </c>
      <c r="C363" s="26"/>
      <c r="D363" s="40" t="s">
        <v>258</v>
      </c>
      <c r="E363" s="41"/>
      <c r="F363" s="42"/>
      <c r="G363" s="29"/>
      <c r="H363" s="29"/>
    </row>
    <row r="364" spans="2:8" ht="12" customHeight="1">
      <c r="B364" s="26" t="s">
        <v>136</v>
      </c>
      <c r="C364" s="39" t="s">
        <v>283</v>
      </c>
      <c r="E364" s="41"/>
      <c r="F364" s="42"/>
      <c r="G364" s="29"/>
      <c r="H364" s="29"/>
    </row>
    <row r="365" spans="5:8" ht="12" customHeight="1">
      <c r="E365" s="41"/>
      <c r="F365" s="42"/>
      <c r="G365" s="29"/>
      <c r="H365" s="29"/>
    </row>
    <row r="366" spans="2:8" ht="12" customHeight="1">
      <c r="B366" s="26" t="s">
        <v>137</v>
      </c>
      <c r="C366" s="26" t="s">
        <v>138</v>
      </c>
      <c r="D366" s="40" t="s">
        <v>139</v>
      </c>
      <c r="E366" s="41" t="s">
        <v>140</v>
      </c>
      <c r="F366" s="42" t="s">
        <v>141</v>
      </c>
      <c r="G366" s="29" t="s">
        <v>142</v>
      </c>
      <c r="H366" s="29" t="s">
        <v>143</v>
      </c>
    </row>
    <row r="367" spans="5:8" ht="12" customHeight="1">
      <c r="E367" s="41"/>
      <c r="F367" s="42"/>
      <c r="G367" s="29"/>
      <c r="H367" s="29"/>
    </row>
    <row r="368" spans="2:8" ht="12" customHeight="1">
      <c r="B368" s="26" t="s">
        <v>147</v>
      </c>
      <c r="E368" s="41"/>
      <c r="F368" s="42"/>
      <c r="G368" s="29"/>
      <c r="H368" s="29"/>
    </row>
    <row r="369" spans="2:8" ht="12" customHeight="1">
      <c r="B369" s="26"/>
      <c r="C369" s="26" t="s">
        <v>150</v>
      </c>
      <c r="D369" s="40" t="s">
        <v>149</v>
      </c>
      <c r="E369" s="41">
        <v>1</v>
      </c>
      <c r="F369" s="42">
        <v>0.4</v>
      </c>
      <c r="G369" s="29">
        <v>11.09</v>
      </c>
      <c r="H369" s="29">
        <v>4.436</v>
      </c>
    </row>
    <row r="370" spans="2:8" ht="12" customHeight="1">
      <c r="B370" s="26"/>
      <c r="C370" s="26" t="s">
        <v>151</v>
      </c>
      <c r="D370" s="40" t="s">
        <v>149</v>
      </c>
      <c r="E370" s="41">
        <v>1</v>
      </c>
      <c r="F370" s="42">
        <v>0.4</v>
      </c>
      <c r="G370" s="29">
        <v>9.95</v>
      </c>
      <c r="H370" s="29">
        <v>3.98</v>
      </c>
    </row>
    <row r="371" spans="2:8" ht="12" customHeight="1">
      <c r="B371" s="26"/>
      <c r="C371" s="26" t="s">
        <v>171</v>
      </c>
      <c r="D371" s="40" t="s">
        <v>149</v>
      </c>
      <c r="E371" s="41">
        <v>2</v>
      </c>
      <c r="F371" s="42">
        <v>0.8</v>
      </c>
      <c r="G371" s="29">
        <v>8.97</v>
      </c>
      <c r="H371" s="29">
        <v>7.176</v>
      </c>
    </row>
    <row r="372" spans="3:8" ht="12" customHeight="1">
      <c r="C372" s="26" t="s">
        <v>146</v>
      </c>
      <c r="D372" s="40" t="s">
        <v>134</v>
      </c>
      <c r="E372" s="41" t="s">
        <v>134</v>
      </c>
      <c r="F372" s="42" t="s">
        <v>134</v>
      </c>
      <c r="G372" s="29" t="s">
        <v>134</v>
      </c>
      <c r="H372" s="29">
        <v>15.592</v>
      </c>
    </row>
    <row r="373" spans="2:8" ht="12" customHeight="1">
      <c r="B373" s="26" t="s">
        <v>159</v>
      </c>
      <c r="E373" s="41"/>
      <c r="F373" s="42"/>
      <c r="G373" s="29"/>
      <c r="H373" s="29"/>
    </row>
    <row r="374" spans="2:8" ht="12" customHeight="1">
      <c r="B374" s="26"/>
      <c r="C374" s="26" t="s">
        <v>267</v>
      </c>
      <c r="D374" s="40" t="s">
        <v>158</v>
      </c>
      <c r="E374" s="41">
        <v>0</v>
      </c>
      <c r="F374" s="42">
        <v>0.06</v>
      </c>
      <c r="G374" s="29">
        <v>2.99</v>
      </c>
      <c r="H374" s="29">
        <v>0.1794</v>
      </c>
    </row>
    <row r="375" spans="2:8" ht="12" customHeight="1">
      <c r="B375" s="26"/>
      <c r="C375" s="26" t="s">
        <v>284</v>
      </c>
      <c r="D375" s="40" t="s">
        <v>270</v>
      </c>
      <c r="E375" s="41">
        <v>0</v>
      </c>
      <c r="F375" s="42">
        <v>0.17</v>
      </c>
      <c r="G375" s="29">
        <v>12.41</v>
      </c>
      <c r="H375" s="29">
        <v>2.1097</v>
      </c>
    </row>
    <row r="376" spans="2:8" ht="12" customHeight="1">
      <c r="B376" s="26"/>
      <c r="C376" s="26" t="s">
        <v>268</v>
      </c>
      <c r="D376" s="40" t="s">
        <v>158</v>
      </c>
      <c r="E376" s="41">
        <v>0</v>
      </c>
      <c r="F376" s="42">
        <v>0.05</v>
      </c>
      <c r="G376" s="29">
        <v>2.99</v>
      </c>
      <c r="H376" s="29">
        <v>0.1495</v>
      </c>
    </row>
    <row r="377" spans="2:8" ht="12" customHeight="1">
      <c r="B377" s="26"/>
      <c r="C377" s="26" t="s">
        <v>232</v>
      </c>
      <c r="D377" s="40" t="s">
        <v>233</v>
      </c>
      <c r="E377" s="41">
        <v>0</v>
      </c>
      <c r="F377" s="42">
        <v>3</v>
      </c>
      <c r="G377" s="29">
        <v>2.85</v>
      </c>
      <c r="H377" s="29">
        <v>8.55</v>
      </c>
    </row>
    <row r="378" spans="3:8" ht="12" customHeight="1">
      <c r="C378" s="26" t="s">
        <v>146</v>
      </c>
      <c r="D378" s="40" t="s">
        <v>134</v>
      </c>
      <c r="E378" s="41" t="s">
        <v>134</v>
      </c>
      <c r="F378" s="42" t="s">
        <v>134</v>
      </c>
      <c r="G378" s="29" t="s">
        <v>134</v>
      </c>
      <c r="H378" s="29">
        <v>10.9886</v>
      </c>
    </row>
    <row r="379" spans="2:8" ht="12" customHeight="1">
      <c r="B379" s="26" t="s">
        <v>152</v>
      </c>
      <c r="E379" s="41"/>
      <c r="F379" s="42"/>
      <c r="G379" s="29"/>
      <c r="H379" s="29"/>
    </row>
    <row r="380" spans="2:8" ht="12" customHeight="1">
      <c r="B380" s="26"/>
      <c r="C380" s="26" t="s">
        <v>153</v>
      </c>
      <c r="D380" s="40" t="s">
        <v>154</v>
      </c>
      <c r="E380" s="41" t="s">
        <v>134</v>
      </c>
      <c r="F380" s="42">
        <v>5</v>
      </c>
      <c r="G380" s="29">
        <v>15.592</v>
      </c>
      <c r="H380" s="29">
        <v>0.7796</v>
      </c>
    </row>
    <row r="381" spans="3:8" ht="12" customHeight="1">
      <c r="C381" s="26" t="s">
        <v>146</v>
      </c>
      <c r="D381" s="40" t="s">
        <v>134</v>
      </c>
      <c r="E381" s="41" t="s">
        <v>134</v>
      </c>
      <c r="F381" s="42" t="s">
        <v>134</v>
      </c>
      <c r="G381" s="29" t="s">
        <v>134</v>
      </c>
      <c r="H381" s="29">
        <v>0.7796</v>
      </c>
    </row>
    <row r="382" spans="5:8" ht="12" customHeight="1">
      <c r="E382" s="41"/>
      <c r="F382" s="42"/>
      <c r="G382" s="29"/>
      <c r="H382" s="29"/>
    </row>
    <row r="383" spans="3:8" ht="12" customHeight="1">
      <c r="C383" s="26" t="s">
        <v>155</v>
      </c>
      <c r="D383" s="40" t="s">
        <v>134</v>
      </c>
      <c r="E383" s="41" t="s">
        <v>134</v>
      </c>
      <c r="F383" s="42" t="s">
        <v>134</v>
      </c>
      <c r="G383" s="29" t="s">
        <v>134</v>
      </c>
      <c r="H383" s="44">
        <v>27.3602</v>
      </c>
    </row>
    <row r="384" spans="2:8" ht="12" customHeight="1">
      <c r="B384" s="1" t="str">
        <f>REPT("_",95)</f>
        <v>_______________________________________________________________________________________________</v>
      </c>
      <c r="E384" s="41"/>
      <c r="F384" s="42"/>
      <c r="G384" s="29"/>
      <c r="H384" s="29"/>
    </row>
    <row r="385" spans="5:8" ht="12" customHeight="1">
      <c r="E385" s="41"/>
      <c r="F385" s="42"/>
      <c r="G385" s="29"/>
      <c r="H385" s="29"/>
    </row>
    <row r="386" spans="2:8" ht="12" customHeight="1">
      <c r="B386" s="26" t="s">
        <v>132</v>
      </c>
      <c r="C386" s="39" t="s">
        <v>103</v>
      </c>
      <c r="D386" s="40" t="s">
        <v>133</v>
      </c>
      <c r="E386" s="41"/>
      <c r="F386" s="42"/>
      <c r="G386" s="29"/>
      <c r="H386" s="29"/>
    </row>
    <row r="387" spans="2:8" ht="12" customHeight="1">
      <c r="B387" s="26" t="s">
        <v>135</v>
      </c>
      <c r="C387" s="26"/>
      <c r="D387" s="40" t="s">
        <v>223</v>
      </c>
      <c r="E387" s="41"/>
      <c r="F387" s="42"/>
      <c r="G387" s="29"/>
      <c r="H387" s="29"/>
    </row>
    <row r="388" spans="2:8" ht="12" customHeight="1">
      <c r="B388" s="26" t="s">
        <v>136</v>
      </c>
      <c r="C388" s="39" t="s">
        <v>286</v>
      </c>
      <c r="E388" s="41"/>
      <c r="F388" s="42"/>
      <c r="G388" s="29"/>
      <c r="H388" s="29"/>
    </row>
    <row r="389" spans="5:8" ht="12" customHeight="1">
      <c r="E389" s="41"/>
      <c r="F389" s="42"/>
      <c r="G389" s="29"/>
      <c r="H389" s="29"/>
    </row>
    <row r="390" spans="2:8" ht="12" customHeight="1">
      <c r="B390" s="26" t="s">
        <v>137</v>
      </c>
      <c r="C390" s="26" t="s">
        <v>138</v>
      </c>
      <c r="D390" s="40" t="s">
        <v>139</v>
      </c>
      <c r="E390" s="41" t="s">
        <v>140</v>
      </c>
      <c r="F390" s="42" t="s">
        <v>141</v>
      </c>
      <c r="G390" s="29" t="s">
        <v>142</v>
      </c>
      <c r="H390" s="29" t="s">
        <v>143</v>
      </c>
    </row>
    <row r="391" spans="5:8" ht="12" customHeight="1">
      <c r="E391" s="41"/>
      <c r="F391" s="42"/>
      <c r="G391" s="29"/>
      <c r="H391" s="29"/>
    </row>
    <row r="392" spans="2:8" ht="12" customHeight="1">
      <c r="B392" s="26" t="s">
        <v>144</v>
      </c>
      <c r="E392" s="41"/>
      <c r="F392" s="42"/>
      <c r="G392" s="29"/>
      <c r="H392" s="29"/>
    </row>
    <row r="393" spans="2:8" ht="12" customHeight="1">
      <c r="B393" s="40" t="s">
        <v>243</v>
      </c>
      <c r="C393" s="26" t="s">
        <v>244</v>
      </c>
      <c r="D393" s="40" t="s">
        <v>169</v>
      </c>
      <c r="E393" s="41">
        <v>0</v>
      </c>
      <c r="F393" s="42">
        <v>1.2</v>
      </c>
      <c r="G393" s="29">
        <v>22.3657</v>
      </c>
      <c r="H393" s="29">
        <v>26.8388</v>
      </c>
    </row>
    <row r="394" spans="2:8" ht="12" customHeight="1">
      <c r="B394" s="40" t="s">
        <v>51</v>
      </c>
      <c r="C394" s="26" t="s">
        <v>234</v>
      </c>
      <c r="D394" s="40" t="s">
        <v>169</v>
      </c>
      <c r="E394" s="41">
        <v>0</v>
      </c>
      <c r="F394" s="42">
        <v>0.2</v>
      </c>
      <c r="G394" s="29">
        <v>9.8956</v>
      </c>
      <c r="H394" s="29">
        <v>1.9791</v>
      </c>
    </row>
    <row r="395" spans="2:8" ht="12" customHeight="1">
      <c r="B395" s="40" t="s">
        <v>287</v>
      </c>
      <c r="C395" s="26" t="s">
        <v>288</v>
      </c>
      <c r="D395" s="40" t="s">
        <v>169</v>
      </c>
      <c r="E395" s="41">
        <v>0</v>
      </c>
      <c r="F395" s="42">
        <v>1</v>
      </c>
      <c r="G395" s="29">
        <v>16.2417</v>
      </c>
      <c r="H395" s="29">
        <v>16.2417</v>
      </c>
    </row>
    <row r="396" spans="2:8" ht="12" customHeight="1">
      <c r="B396" s="40" t="s">
        <v>289</v>
      </c>
      <c r="C396" s="26" t="s">
        <v>290</v>
      </c>
      <c r="D396" s="40" t="s">
        <v>169</v>
      </c>
      <c r="E396" s="41">
        <v>0</v>
      </c>
      <c r="F396" s="42">
        <v>1</v>
      </c>
      <c r="G396" s="29">
        <v>19.411</v>
      </c>
      <c r="H396" s="29">
        <v>19.411</v>
      </c>
    </row>
    <row r="397" spans="2:8" ht="12" customHeight="1">
      <c r="B397" s="40" t="s">
        <v>291</v>
      </c>
      <c r="C397" s="26" t="s">
        <v>292</v>
      </c>
      <c r="D397" s="40" t="s">
        <v>169</v>
      </c>
      <c r="E397" s="41">
        <v>0</v>
      </c>
      <c r="F397" s="42">
        <v>1</v>
      </c>
      <c r="G397" s="29">
        <v>20.9153</v>
      </c>
      <c r="H397" s="29">
        <v>20.9153</v>
      </c>
    </row>
    <row r="398" spans="3:8" ht="12" customHeight="1">
      <c r="C398" s="26" t="s">
        <v>146</v>
      </c>
      <c r="D398" s="40" t="s">
        <v>134</v>
      </c>
      <c r="E398" s="41" t="s">
        <v>134</v>
      </c>
      <c r="F398" s="42" t="s">
        <v>134</v>
      </c>
      <c r="G398" s="29" t="s">
        <v>134</v>
      </c>
      <c r="H398" s="29">
        <v>85.3859</v>
      </c>
    </row>
    <row r="399" spans="2:8" ht="12" customHeight="1">
      <c r="B399" s="26" t="s">
        <v>159</v>
      </c>
      <c r="E399" s="41"/>
      <c r="F399" s="42"/>
      <c r="G399" s="29"/>
      <c r="H399" s="29"/>
    </row>
    <row r="400" spans="2:8" ht="12" customHeight="1">
      <c r="B400" s="26"/>
      <c r="C400" s="26" t="s">
        <v>293</v>
      </c>
      <c r="D400" s="40" t="s">
        <v>158</v>
      </c>
      <c r="E400" s="41">
        <v>0</v>
      </c>
      <c r="F400" s="42">
        <v>255</v>
      </c>
      <c r="G400" s="29">
        <v>0.47</v>
      </c>
      <c r="H400" s="29">
        <v>119.85</v>
      </c>
    </row>
    <row r="401" spans="2:8" ht="12" customHeight="1">
      <c r="B401" s="26"/>
      <c r="C401" s="26" t="s">
        <v>294</v>
      </c>
      <c r="D401" s="40" t="s">
        <v>158</v>
      </c>
      <c r="E401" s="41">
        <v>0</v>
      </c>
      <c r="F401" s="42">
        <v>0.27</v>
      </c>
      <c r="G401" s="29">
        <v>11.2</v>
      </c>
      <c r="H401" s="29">
        <v>3.024</v>
      </c>
    </row>
    <row r="402" spans="3:8" ht="12" customHeight="1">
      <c r="C402" s="26" t="s">
        <v>146</v>
      </c>
      <c r="D402" s="40" t="s">
        <v>134</v>
      </c>
      <c r="E402" s="41" t="s">
        <v>134</v>
      </c>
      <c r="F402" s="42" t="s">
        <v>134</v>
      </c>
      <c r="G402" s="29" t="s">
        <v>134</v>
      </c>
      <c r="H402" s="29">
        <v>122.874</v>
      </c>
    </row>
    <row r="403" spans="5:8" ht="12" customHeight="1">
      <c r="E403" s="41"/>
      <c r="F403" s="42"/>
      <c r="G403" s="29"/>
      <c r="H403" s="29"/>
    </row>
    <row r="404" spans="3:8" ht="12" customHeight="1">
      <c r="C404" s="26" t="s">
        <v>155</v>
      </c>
      <c r="D404" s="40" t="s">
        <v>134</v>
      </c>
      <c r="E404" s="41" t="s">
        <v>134</v>
      </c>
      <c r="F404" s="42" t="s">
        <v>134</v>
      </c>
      <c r="G404" s="29" t="s">
        <v>134</v>
      </c>
      <c r="H404" s="44">
        <v>208.2599</v>
      </c>
    </row>
    <row r="405" spans="2:8" ht="12" customHeight="1">
      <c r="B405" s="1" t="str">
        <f>REPT("_",95)</f>
        <v>_______________________________________________________________________________________________</v>
      </c>
      <c r="E405" s="41"/>
      <c r="F405" s="42"/>
      <c r="G405" s="29"/>
      <c r="H405" s="29"/>
    </row>
    <row r="406" spans="5:8" ht="12" customHeight="1">
      <c r="E406" s="41"/>
      <c r="F406" s="42"/>
      <c r="G406" s="29"/>
      <c r="H406" s="29"/>
    </row>
    <row r="407" spans="2:8" ht="12" customHeight="1">
      <c r="B407" s="26" t="s">
        <v>132</v>
      </c>
      <c r="C407" s="39" t="s">
        <v>183</v>
      </c>
      <c r="D407" s="40" t="s">
        <v>133</v>
      </c>
      <c r="E407" s="41"/>
      <c r="F407" s="42"/>
      <c r="G407" s="29"/>
      <c r="H407" s="29"/>
    </row>
    <row r="408" spans="2:8" ht="12" customHeight="1">
      <c r="B408" s="26" t="s">
        <v>135</v>
      </c>
      <c r="C408" s="26"/>
      <c r="D408" s="40" t="s">
        <v>223</v>
      </c>
      <c r="E408" s="41"/>
      <c r="F408" s="42"/>
      <c r="G408" s="29"/>
      <c r="H408" s="29"/>
    </row>
    <row r="409" spans="2:8" ht="12" customHeight="1">
      <c r="B409" s="26" t="s">
        <v>136</v>
      </c>
      <c r="C409" s="39" t="s">
        <v>274</v>
      </c>
      <c r="E409" s="41"/>
      <c r="F409" s="42"/>
      <c r="G409" s="29"/>
      <c r="H409" s="29"/>
    </row>
    <row r="410" spans="5:8" ht="12" customHeight="1">
      <c r="E410" s="41"/>
      <c r="F410" s="42"/>
      <c r="G410" s="29"/>
      <c r="H410" s="29"/>
    </row>
    <row r="411" spans="2:8" ht="12" customHeight="1">
      <c r="B411" s="26" t="s">
        <v>137</v>
      </c>
      <c r="C411" s="26" t="s">
        <v>138</v>
      </c>
      <c r="D411" s="40" t="s">
        <v>139</v>
      </c>
      <c r="E411" s="41" t="s">
        <v>140</v>
      </c>
      <c r="F411" s="42" t="s">
        <v>141</v>
      </c>
      <c r="G411" s="29" t="s">
        <v>142</v>
      </c>
      <c r="H411" s="29" t="s">
        <v>143</v>
      </c>
    </row>
    <row r="412" spans="5:8" ht="12" customHeight="1">
      <c r="E412" s="41"/>
      <c r="F412" s="42"/>
      <c r="G412" s="29"/>
      <c r="H412" s="29"/>
    </row>
    <row r="413" spans="2:8" ht="12" customHeight="1">
      <c r="B413" s="26" t="s">
        <v>144</v>
      </c>
      <c r="E413" s="41"/>
      <c r="F413" s="42"/>
      <c r="G413" s="29"/>
      <c r="H413" s="29"/>
    </row>
    <row r="414" spans="2:8" ht="12" customHeight="1">
      <c r="B414" s="40" t="s">
        <v>243</v>
      </c>
      <c r="C414" s="26" t="s">
        <v>244</v>
      </c>
      <c r="D414" s="40" t="s">
        <v>169</v>
      </c>
      <c r="E414" s="41">
        <v>0</v>
      </c>
      <c r="F414" s="42">
        <v>1.2</v>
      </c>
      <c r="G414" s="29">
        <v>22.3657</v>
      </c>
      <c r="H414" s="29">
        <v>26.8388</v>
      </c>
    </row>
    <row r="415" spans="2:8" ht="12" customHeight="1">
      <c r="B415" s="40" t="s">
        <v>51</v>
      </c>
      <c r="C415" s="26" t="s">
        <v>234</v>
      </c>
      <c r="D415" s="40" t="s">
        <v>169</v>
      </c>
      <c r="E415" s="41">
        <v>0</v>
      </c>
      <c r="F415" s="42">
        <v>0.2</v>
      </c>
      <c r="G415" s="29">
        <v>9.8956</v>
      </c>
      <c r="H415" s="29">
        <v>1.9791</v>
      </c>
    </row>
    <row r="416" spans="2:8" ht="12" customHeight="1">
      <c r="B416" s="40" t="s">
        <v>287</v>
      </c>
      <c r="C416" s="26" t="s">
        <v>288</v>
      </c>
      <c r="D416" s="40" t="s">
        <v>169</v>
      </c>
      <c r="E416" s="41">
        <v>0</v>
      </c>
      <c r="F416" s="42">
        <v>1</v>
      </c>
      <c r="G416" s="29">
        <v>16.2417</v>
      </c>
      <c r="H416" s="29">
        <v>16.2417</v>
      </c>
    </row>
    <row r="417" spans="2:8" ht="12" customHeight="1">
      <c r="B417" s="40" t="s">
        <v>289</v>
      </c>
      <c r="C417" s="26" t="s">
        <v>290</v>
      </c>
      <c r="D417" s="40" t="s">
        <v>169</v>
      </c>
      <c r="E417" s="41">
        <v>0</v>
      </c>
      <c r="F417" s="42">
        <v>1</v>
      </c>
      <c r="G417" s="29">
        <v>19.411</v>
      </c>
      <c r="H417" s="29">
        <v>19.411</v>
      </c>
    </row>
    <row r="418" spans="2:8" ht="12" customHeight="1">
      <c r="B418" s="40" t="s">
        <v>291</v>
      </c>
      <c r="C418" s="26" t="s">
        <v>292</v>
      </c>
      <c r="D418" s="40" t="s">
        <v>169</v>
      </c>
      <c r="E418" s="41">
        <v>0</v>
      </c>
      <c r="F418" s="42">
        <v>1</v>
      </c>
      <c r="G418" s="29">
        <v>20.9153</v>
      </c>
      <c r="H418" s="29">
        <v>20.9153</v>
      </c>
    </row>
    <row r="419" spans="3:8" ht="12" customHeight="1">
      <c r="C419" s="26" t="s">
        <v>146</v>
      </c>
      <c r="D419" s="40" t="s">
        <v>134</v>
      </c>
      <c r="E419" s="41" t="s">
        <v>134</v>
      </c>
      <c r="F419" s="42" t="s">
        <v>134</v>
      </c>
      <c r="G419" s="29" t="s">
        <v>134</v>
      </c>
      <c r="H419" s="29">
        <v>85.3859</v>
      </c>
    </row>
    <row r="420" spans="2:8" ht="12" customHeight="1">
      <c r="B420" s="26" t="s">
        <v>159</v>
      </c>
      <c r="E420" s="41"/>
      <c r="F420" s="42"/>
      <c r="G420" s="29"/>
      <c r="H420" s="29"/>
    </row>
    <row r="421" spans="2:8" ht="12" customHeight="1">
      <c r="B421" s="26"/>
      <c r="C421" s="26" t="s">
        <v>293</v>
      </c>
      <c r="D421" s="40" t="s">
        <v>158</v>
      </c>
      <c r="E421" s="41">
        <v>0</v>
      </c>
      <c r="F421" s="42">
        <v>318.75</v>
      </c>
      <c r="G421" s="29">
        <v>0.47</v>
      </c>
      <c r="H421" s="29">
        <v>149.8125</v>
      </c>
    </row>
    <row r="422" spans="2:8" ht="12" customHeight="1">
      <c r="B422" s="26"/>
      <c r="C422" s="26" t="s">
        <v>294</v>
      </c>
      <c r="D422" s="40" t="s">
        <v>158</v>
      </c>
      <c r="E422" s="41">
        <v>0</v>
      </c>
      <c r="F422" s="42">
        <v>0.27</v>
      </c>
      <c r="G422" s="29">
        <v>11.2</v>
      </c>
      <c r="H422" s="29">
        <v>3.024</v>
      </c>
    </row>
    <row r="423" spans="3:8" ht="12" customHeight="1">
      <c r="C423" s="26" t="s">
        <v>146</v>
      </c>
      <c r="D423" s="40" t="s">
        <v>134</v>
      </c>
      <c r="E423" s="41" t="s">
        <v>134</v>
      </c>
      <c r="F423" s="42" t="s">
        <v>134</v>
      </c>
      <c r="G423" s="29" t="s">
        <v>134</v>
      </c>
      <c r="H423" s="29">
        <v>152.8365</v>
      </c>
    </row>
    <row r="424" spans="5:8" ht="12" customHeight="1">
      <c r="E424" s="41"/>
      <c r="F424" s="42"/>
      <c r="G424" s="29"/>
      <c r="H424" s="29"/>
    </row>
    <row r="425" spans="3:8" ht="12" customHeight="1">
      <c r="C425" s="26" t="s">
        <v>155</v>
      </c>
      <c r="D425" s="40" t="s">
        <v>134</v>
      </c>
      <c r="E425" s="41" t="s">
        <v>134</v>
      </c>
      <c r="F425" s="42" t="s">
        <v>134</v>
      </c>
      <c r="G425" s="29" t="s">
        <v>134</v>
      </c>
      <c r="H425" s="44">
        <v>238.2224</v>
      </c>
    </row>
    <row r="426" spans="2:8" ht="12" customHeight="1">
      <c r="B426" s="1" t="str">
        <f>REPT("_",95)</f>
        <v>_______________________________________________________________________________________________</v>
      </c>
      <c r="E426" s="41"/>
      <c r="F426" s="42"/>
      <c r="G426" s="29"/>
      <c r="H426" s="29"/>
    </row>
    <row r="427" spans="5:8" ht="12" customHeight="1">
      <c r="E427" s="41"/>
      <c r="F427" s="42"/>
      <c r="G427" s="29"/>
      <c r="H427" s="29"/>
    </row>
    <row r="428" spans="2:8" ht="12" customHeight="1">
      <c r="B428" s="26" t="s">
        <v>132</v>
      </c>
      <c r="C428" s="39" t="s">
        <v>51</v>
      </c>
      <c r="D428" s="40" t="s">
        <v>133</v>
      </c>
      <c r="E428" s="41">
        <v>87.92</v>
      </c>
      <c r="F428" s="42" t="s">
        <v>222</v>
      </c>
      <c r="G428" s="29" t="s">
        <v>134</v>
      </c>
      <c r="H428" s="29" t="s">
        <v>134</v>
      </c>
    </row>
    <row r="429" spans="2:8" ht="12" customHeight="1">
      <c r="B429" s="26" t="s">
        <v>135</v>
      </c>
      <c r="C429" s="26"/>
      <c r="D429" s="40" t="s">
        <v>223</v>
      </c>
      <c r="E429" s="41"/>
      <c r="F429" s="42"/>
      <c r="G429" s="29"/>
      <c r="H429" s="29"/>
    </row>
    <row r="430" spans="2:8" ht="12" customHeight="1">
      <c r="B430" s="26" t="s">
        <v>136</v>
      </c>
      <c r="C430" s="39" t="s">
        <v>234</v>
      </c>
      <c r="E430" s="41"/>
      <c r="F430" s="42"/>
      <c r="G430" s="29"/>
      <c r="H430" s="29"/>
    </row>
    <row r="431" spans="5:8" ht="12" customHeight="1">
      <c r="E431" s="41"/>
      <c r="F431" s="42"/>
      <c r="G431" s="29"/>
      <c r="H431" s="29"/>
    </row>
    <row r="432" spans="2:8" ht="12" customHeight="1">
      <c r="B432" s="26" t="s">
        <v>137</v>
      </c>
      <c r="C432" s="26" t="s">
        <v>138</v>
      </c>
      <c r="D432" s="40" t="s">
        <v>139</v>
      </c>
      <c r="E432" s="41" t="s">
        <v>140</v>
      </c>
      <c r="F432" s="42" t="s">
        <v>141</v>
      </c>
      <c r="G432" s="29" t="s">
        <v>142</v>
      </c>
      <c r="H432" s="29" t="s">
        <v>143</v>
      </c>
    </row>
    <row r="433" spans="5:8" ht="12" customHeight="1">
      <c r="E433" s="41"/>
      <c r="F433" s="42"/>
      <c r="G433" s="29"/>
      <c r="H433" s="29"/>
    </row>
    <row r="434" spans="2:8" ht="12" customHeight="1">
      <c r="B434" s="26" t="s">
        <v>214</v>
      </c>
      <c r="E434" s="41"/>
      <c r="F434" s="42"/>
      <c r="G434" s="29"/>
      <c r="H434" s="29"/>
    </row>
    <row r="435" spans="2:8" ht="12" customHeight="1">
      <c r="B435" s="26"/>
      <c r="C435" s="26" t="s">
        <v>295</v>
      </c>
      <c r="D435" s="40" t="s">
        <v>168</v>
      </c>
      <c r="E435" s="41">
        <v>1</v>
      </c>
      <c r="F435" s="42">
        <v>0.09099</v>
      </c>
      <c r="G435" s="29">
        <v>12.9063</v>
      </c>
      <c r="H435" s="29">
        <v>1.1743</v>
      </c>
    </row>
    <row r="436" spans="2:8" ht="12" customHeight="1">
      <c r="B436" s="26"/>
      <c r="C436" s="26" t="s">
        <v>296</v>
      </c>
      <c r="D436" s="40" t="s">
        <v>168</v>
      </c>
      <c r="E436" s="41">
        <v>1</v>
      </c>
      <c r="F436" s="42">
        <v>0.09099</v>
      </c>
      <c r="G436" s="29">
        <v>86.61</v>
      </c>
      <c r="H436" s="29">
        <v>7.8806</v>
      </c>
    </row>
    <row r="437" spans="3:8" ht="12" customHeight="1">
      <c r="C437" s="26" t="s">
        <v>146</v>
      </c>
      <c r="D437" s="40" t="s">
        <v>134</v>
      </c>
      <c r="E437" s="41" t="s">
        <v>134</v>
      </c>
      <c r="F437" s="42" t="s">
        <v>134</v>
      </c>
      <c r="G437" s="29" t="s">
        <v>134</v>
      </c>
      <c r="H437" s="29">
        <v>9.0549</v>
      </c>
    </row>
    <row r="438" spans="2:8" ht="12" customHeight="1">
      <c r="B438" s="26" t="s">
        <v>147</v>
      </c>
      <c r="E438" s="41"/>
      <c r="F438" s="42"/>
      <c r="G438" s="29"/>
      <c r="H438" s="29"/>
    </row>
    <row r="439" spans="2:8" ht="12" customHeight="1">
      <c r="B439" s="26"/>
      <c r="C439" s="26" t="s">
        <v>171</v>
      </c>
      <c r="D439" s="40" t="s">
        <v>149</v>
      </c>
      <c r="E439" s="41">
        <v>1</v>
      </c>
      <c r="F439" s="42">
        <v>0.09099</v>
      </c>
      <c r="G439" s="29">
        <v>8.97</v>
      </c>
      <c r="H439" s="29">
        <v>0.8162</v>
      </c>
    </row>
    <row r="440" spans="3:8" ht="12" customHeight="1">
      <c r="C440" s="26" t="s">
        <v>146</v>
      </c>
      <c r="D440" s="40" t="s">
        <v>134</v>
      </c>
      <c r="E440" s="41" t="s">
        <v>134</v>
      </c>
      <c r="F440" s="42" t="s">
        <v>134</v>
      </c>
      <c r="G440" s="29" t="s">
        <v>134</v>
      </c>
      <c r="H440" s="29">
        <v>0.8162</v>
      </c>
    </row>
    <row r="441" spans="2:8" ht="12" customHeight="1">
      <c r="B441" s="26" t="s">
        <v>152</v>
      </c>
      <c r="E441" s="41"/>
      <c r="F441" s="42"/>
      <c r="G441" s="29"/>
      <c r="H441" s="29"/>
    </row>
    <row r="442" spans="2:8" ht="12" customHeight="1">
      <c r="B442" s="26"/>
      <c r="C442" s="26" t="s">
        <v>153</v>
      </c>
      <c r="D442" s="40" t="s">
        <v>154</v>
      </c>
      <c r="E442" s="41" t="s">
        <v>134</v>
      </c>
      <c r="F442" s="42">
        <v>3</v>
      </c>
      <c r="G442" s="29">
        <v>0.8162</v>
      </c>
      <c r="H442" s="29">
        <v>0.0245</v>
      </c>
    </row>
    <row r="443" spans="3:8" ht="12" customHeight="1">
      <c r="C443" s="26" t="s">
        <v>146</v>
      </c>
      <c r="D443" s="40" t="s">
        <v>134</v>
      </c>
      <c r="E443" s="41" t="s">
        <v>134</v>
      </c>
      <c r="F443" s="42" t="s">
        <v>134</v>
      </c>
      <c r="G443" s="29" t="s">
        <v>134</v>
      </c>
      <c r="H443" s="29">
        <v>0.0245</v>
      </c>
    </row>
    <row r="444" spans="5:8" ht="12" customHeight="1">
      <c r="E444" s="41"/>
      <c r="F444" s="42"/>
      <c r="G444" s="29"/>
      <c r="H444" s="29"/>
    </row>
    <row r="445" spans="3:8" ht="12" customHeight="1">
      <c r="C445" s="26" t="s">
        <v>155</v>
      </c>
      <c r="D445" s="40" t="s">
        <v>134</v>
      </c>
      <c r="E445" s="41" t="s">
        <v>134</v>
      </c>
      <c r="F445" s="42" t="s">
        <v>134</v>
      </c>
      <c r="G445" s="29" t="s">
        <v>134</v>
      </c>
      <c r="H445" s="44">
        <v>9.8956</v>
      </c>
    </row>
    <row r="446" spans="2:8" ht="12" customHeight="1">
      <c r="B446" s="1" t="str">
        <f>REPT("_",95)</f>
        <v>_______________________________________________________________________________________________</v>
      </c>
      <c r="E446" s="41"/>
      <c r="F446" s="42"/>
      <c r="G446" s="29"/>
      <c r="H446" s="29"/>
    </row>
    <row r="447" spans="5:8" ht="12" customHeight="1">
      <c r="E447" s="41"/>
      <c r="F447" s="42"/>
      <c r="G447" s="29"/>
      <c r="H447" s="29"/>
    </row>
    <row r="448" spans="2:8" ht="12" customHeight="1">
      <c r="B448" s="26" t="s">
        <v>132</v>
      </c>
      <c r="C448" s="39" t="s">
        <v>191</v>
      </c>
      <c r="D448" s="40" t="s">
        <v>133</v>
      </c>
      <c r="E448" s="41">
        <v>345.58</v>
      </c>
      <c r="F448" s="42" t="s">
        <v>213</v>
      </c>
      <c r="G448" s="29" t="s">
        <v>134</v>
      </c>
      <c r="H448" s="29" t="s">
        <v>134</v>
      </c>
    </row>
    <row r="449" spans="2:8" ht="12" customHeight="1">
      <c r="B449" s="26" t="s">
        <v>135</v>
      </c>
      <c r="C449" s="26"/>
      <c r="D449" s="40" t="s">
        <v>297</v>
      </c>
      <c r="E449" s="41"/>
      <c r="F449" s="42"/>
      <c r="G449" s="29"/>
      <c r="H449" s="29"/>
    </row>
    <row r="450" spans="2:8" ht="12" customHeight="1">
      <c r="B450" s="26" t="s">
        <v>136</v>
      </c>
      <c r="C450" s="39" t="s">
        <v>192</v>
      </c>
      <c r="E450" s="41"/>
      <c r="F450" s="42"/>
      <c r="G450" s="29"/>
      <c r="H450" s="29"/>
    </row>
    <row r="451" spans="5:8" ht="12" customHeight="1">
      <c r="E451" s="41"/>
      <c r="F451" s="42"/>
      <c r="G451" s="29"/>
      <c r="H451" s="29"/>
    </row>
    <row r="452" spans="2:8" ht="12" customHeight="1">
      <c r="B452" s="26" t="s">
        <v>137</v>
      </c>
      <c r="C452" s="26" t="s">
        <v>138</v>
      </c>
      <c r="D452" s="40" t="s">
        <v>139</v>
      </c>
      <c r="E452" s="41" t="s">
        <v>140</v>
      </c>
      <c r="F452" s="42" t="s">
        <v>141</v>
      </c>
      <c r="G452" s="29" t="s">
        <v>142</v>
      </c>
      <c r="H452" s="29" t="s">
        <v>143</v>
      </c>
    </row>
    <row r="453" spans="5:8" ht="12" customHeight="1">
      <c r="E453" s="41"/>
      <c r="F453" s="42"/>
      <c r="G453" s="29"/>
      <c r="H453" s="29"/>
    </row>
    <row r="454" spans="2:8" ht="12" customHeight="1">
      <c r="B454" s="26" t="s">
        <v>214</v>
      </c>
      <c r="E454" s="41"/>
      <c r="F454" s="42"/>
      <c r="G454" s="29"/>
      <c r="H454" s="29"/>
    </row>
    <row r="455" spans="2:8" ht="12" customHeight="1">
      <c r="B455" s="26"/>
      <c r="C455" s="26" t="s">
        <v>215</v>
      </c>
      <c r="D455" s="40" t="s">
        <v>168</v>
      </c>
      <c r="E455" s="41">
        <v>1</v>
      </c>
      <c r="F455" s="42">
        <v>0.02315</v>
      </c>
      <c r="G455" s="29">
        <v>101.17</v>
      </c>
      <c r="H455" s="29">
        <v>2.3421</v>
      </c>
    </row>
    <row r="456" spans="3:8" ht="12" customHeight="1">
      <c r="C456" s="26" t="s">
        <v>146</v>
      </c>
      <c r="D456" s="40" t="s">
        <v>134</v>
      </c>
      <c r="E456" s="41" t="s">
        <v>134</v>
      </c>
      <c r="F456" s="42" t="s">
        <v>134</v>
      </c>
      <c r="G456" s="29" t="s">
        <v>134</v>
      </c>
      <c r="H456" s="29">
        <v>2.3421</v>
      </c>
    </row>
    <row r="457" spans="2:8" ht="12" customHeight="1">
      <c r="B457" s="26" t="s">
        <v>147</v>
      </c>
      <c r="E457" s="41"/>
      <c r="F457" s="42"/>
      <c r="G457" s="29"/>
      <c r="H457" s="29"/>
    </row>
    <row r="458" spans="2:8" ht="12" customHeight="1">
      <c r="B458" s="26"/>
      <c r="C458" s="26" t="s">
        <v>151</v>
      </c>
      <c r="D458" s="40" t="s">
        <v>149</v>
      </c>
      <c r="E458" s="41">
        <v>0.1</v>
      </c>
      <c r="F458" s="42">
        <v>0.00231</v>
      </c>
      <c r="G458" s="29">
        <v>9.95</v>
      </c>
      <c r="H458" s="29">
        <v>0.023</v>
      </c>
    </row>
    <row r="459" spans="3:8" ht="12" customHeight="1">
      <c r="C459" s="26" t="s">
        <v>146</v>
      </c>
      <c r="D459" s="40" t="s">
        <v>134</v>
      </c>
      <c r="E459" s="41" t="s">
        <v>134</v>
      </c>
      <c r="F459" s="42" t="s">
        <v>134</v>
      </c>
      <c r="G459" s="29" t="s">
        <v>134</v>
      </c>
      <c r="H459" s="29">
        <v>0.023</v>
      </c>
    </row>
    <row r="460" spans="2:8" ht="12" customHeight="1">
      <c r="B460" s="26" t="s">
        <v>152</v>
      </c>
      <c r="E460" s="41"/>
      <c r="F460" s="42"/>
      <c r="G460" s="29"/>
      <c r="H460" s="29"/>
    </row>
    <row r="461" spans="2:8" ht="12" customHeight="1">
      <c r="B461" s="26"/>
      <c r="C461" s="26" t="s">
        <v>153</v>
      </c>
      <c r="D461" s="40" t="s">
        <v>154</v>
      </c>
      <c r="E461" s="41" t="s">
        <v>134</v>
      </c>
      <c r="F461" s="42">
        <v>3</v>
      </c>
      <c r="G461" s="29">
        <v>0.023</v>
      </c>
      <c r="H461" s="29">
        <v>0.0007</v>
      </c>
    </row>
    <row r="462" spans="3:8" ht="12" customHeight="1">
      <c r="C462" s="26" t="s">
        <v>146</v>
      </c>
      <c r="D462" s="40" t="s">
        <v>134</v>
      </c>
      <c r="E462" s="41" t="s">
        <v>134</v>
      </c>
      <c r="F462" s="42" t="s">
        <v>134</v>
      </c>
      <c r="G462" s="29" t="s">
        <v>134</v>
      </c>
      <c r="H462" s="29">
        <v>0.0007</v>
      </c>
    </row>
    <row r="463" spans="5:8" ht="12" customHeight="1">
      <c r="E463" s="41"/>
      <c r="F463" s="42"/>
      <c r="G463" s="29"/>
      <c r="H463" s="29"/>
    </row>
    <row r="464" spans="3:8" ht="12" customHeight="1">
      <c r="C464" s="26" t="s">
        <v>155</v>
      </c>
      <c r="D464" s="40" t="s">
        <v>134</v>
      </c>
      <c r="E464" s="41" t="s">
        <v>134</v>
      </c>
      <c r="F464" s="42" t="s">
        <v>134</v>
      </c>
      <c r="G464" s="29" t="s">
        <v>134</v>
      </c>
      <c r="H464" s="44">
        <v>2.3658</v>
      </c>
    </row>
    <row r="465" spans="2:8" ht="12" customHeight="1">
      <c r="B465" s="1" t="str">
        <f>REPT("_",95)</f>
        <v>_______________________________________________________________________________________________</v>
      </c>
      <c r="E465" s="41"/>
      <c r="F465" s="42"/>
      <c r="G465" s="29"/>
      <c r="H465" s="29"/>
    </row>
    <row r="466" spans="5:8" ht="12" customHeight="1">
      <c r="E466" s="41"/>
      <c r="F466" s="42"/>
      <c r="G466" s="29"/>
      <c r="H466" s="29"/>
    </row>
    <row r="467" spans="2:8" ht="12" customHeight="1">
      <c r="B467" s="26" t="s">
        <v>132</v>
      </c>
      <c r="C467" s="39" t="s">
        <v>193</v>
      </c>
      <c r="D467" s="40" t="s">
        <v>133</v>
      </c>
      <c r="E467" s="41">
        <v>925.71</v>
      </c>
      <c r="F467" s="42" t="s">
        <v>213</v>
      </c>
      <c r="G467" s="29" t="s">
        <v>134</v>
      </c>
      <c r="H467" s="29" t="s">
        <v>134</v>
      </c>
    </row>
    <row r="468" spans="2:8" ht="12" customHeight="1">
      <c r="B468" s="26" t="s">
        <v>135</v>
      </c>
      <c r="C468" s="26"/>
      <c r="D468" s="40" t="s">
        <v>297</v>
      </c>
      <c r="E468" s="41"/>
      <c r="F468" s="42"/>
      <c r="G468" s="29"/>
      <c r="H468" s="29"/>
    </row>
    <row r="469" spans="2:8" ht="12" customHeight="1">
      <c r="B469" s="26" t="s">
        <v>136</v>
      </c>
      <c r="C469" s="39" t="s">
        <v>194</v>
      </c>
      <c r="E469" s="41"/>
      <c r="F469" s="42"/>
      <c r="G469" s="29"/>
      <c r="H469" s="29"/>
    </row>
    <row r="470" spans="5:8" ht="12" customHeight="1">
      <c r="E470" s="41"/>
      <c r="F470" s="42"/>
      <c r="G470" s="29"/>
      <c r="H470" s="29"/>
    </row>
    <row r="471" spans="2:8" ht="12" customHeight="1">
      <c r="B471" s="26" t="s">
        <v>137</v>
      </c>
      <c r="C471" s="26" t="s">
        <v>138</v>
      </c>
      <c r="D471" s="40" t="s">
        <v>139</v>
      </c>
      <c r="E471" s="41" t="s">
        <v>140</v>
      </c>
      <c r="F471" s="42" t="s">
        <v>141</v>
      </c>
      <c r="G471" s="29" t="s">
        <v>142</v>
      </c>
      <c r="H471" s="29" t="s">
        <v>143</v>
      </c>
    </row>
    <row r="472" spans="5:8" ht="12" customHeight="1">
      <c r="E472" s="41"/>
      <c r="F472" s="42"/>
      <c r="G472" s="29"/>
      <c r="H472" s="29"/>
    </row>
    <row r="473" spans="2:8" ht="12" customHeight="1">
      <c r="B473" s="26" t="s">
        <v>214</v>
      </c>
      <c r="E473" s="41"/>
      <c r="F473" s="42"/>
      <c r="G473" s="29"/>
      <c r="H473" s="29"/>
    </row>
    <row r="474" spans="2:8" ht="12" customHeight="1">
      <c r="B474" s="26"/>
      <c r="C474" s="26" t="s">
        <v>215</v>
      </c>
      <c r="D474" s="40" t="s">
        <v>168</v>
      </c>
      <c r="E474" s="41">
        <v>1</v>
      </c>
      <c r="F474" s="42">
        <v>0.00864</v>
      </c>
      <c r="G474" s="29">
        <v>101.17</v>
      </c>
      <c r="H474" s="29">
        <v>0.8741</v>
      </c>
    </row>
    <row r="475" spans="3:8" ht="12" customHeight="1">
      <c r="C475" s="26" t="s">
        <v>146</v>
      </c>
      <c r="D475" s="40" t="s">
        <v>134</v>
      </c>
      <c r="E475" s="41" t="s">
        <v>134</v>
      </c>
      <c r="F475" s="42" t="s">
        <v>134</v>
      </c>
      <c r="G475" s="29" t="s">
        <v>134</v>
      </c>
      <c r="H475" s="29">
        <v>0.8741</v>
      </c>
    </row>
    <row r="476" spans="2:8" ht="12" customHeight="1">
      <c r="B476" s="26" t="s">
        <v>147</v>
      </c>
      <c r="E476" s="41"/>
      <c r="F476" s="42"/>
      <c r="G476" s="29"/>
      <c r="H476" s="29"/>
    </row>
    <row r="477" spans="2:8" ht="12" customHeight="1">
      <c r="B477" s="26"/>
      <c r="C477" s="26" t="s">
        <v>151</v>
      </c>
      <c r="D477" s="40" t="s">
        <v>149</v>
      </c>
      <c r="E477" s="41">
        <v>0.1</v>
      </c>
      <c r="F477" s="42">
        <v>0.00086</v>
      </c>
      <c r="G477" s="29">
        <v>9.95</v>
      </c>
      <c r="H477" s="29">
        <v>0.0086</v>
      </c>
    </row>
    <row r="478" spans="3:8" ht="12" customHeight="1">
      <c r="C478" s="26" t="s">
        <v>146</v>
      </c>
      <c r="D478" s="40" t="s">
        <v>134</v>
      </c>
      <c r="E478" s="41" t="s">
        <v>134</v>
      </c>
      <c r="F478" s="42" t="s">
        <v>134</v>
      </c>
      <c r="G478" s="29" t="s">
        <v>134</v>
      </c>
      <c r="H478" s="29">
        <v>0.0086</v>
      </c>
    </row>
    <row r="479" spans="2:8" ht="12" customHeight="1">
      <c r="B479" s="26" t="s">
        <v>152</v>
      </c>
      <c r="E479" s="41"/>
      <c r="F479" s="42"/>
      <c r="G479" s="29"/>
      <c r="H479" s="29"/>
    </row>
    <row r="480" spans="2:8" ht="12" customHeight="1">
      <c r="B480" s="26"/>
      <c r="C480" s="26" t="s">
        <v>153</v>
      </c>
      <c r="D480" s="40" t="s">
        <v>154</v>
      </c>
      <c r="E480" s="41" t="s">
        <v>134</v>
      </c>
      <c r="F480" s="42">
        <v>3</v>
      </c>
      <c r="G480" s="29">
        <v>0.0086</v>
      </c>
      <c r="H480" s="29">
        <v>0.0003</v>
      </c>
    </row>
    <row r="481" spans="3:8" ht="12" customHeight="1">
      <c r="C481" s="26" t="s">
        <v>146</v>
      </c>
      <c r="D481" s="40" t="s">
        <v>134</v>
      </c>
      <c r="E481" s="41" t="s">
        <v>134</v>
      </c>
      <c r="F481" s="42" t="s">
        <v>134</v>
      </c>
      <c r="G481" s="29" t="s">
        <v>134</v>
      </c>
      <c r="H481" s="29">
        <v>0.0003</v>
      </c>
    </row>
    <row r="482" spans="5:8" ht="12" customHeight="1">
      <c r="E482" s="41"/>
      <c r="F482" s="42"/>
      <c r="G482" s="29"/>
      <c r="H482" s="29"/>
    </row>
    <row r="483" spans="3:8" ht="12" customHeight="1">
      <c r="C483" s="26" t="s">
        <v>155</v>
      </c>
      <c r="D483" s="40" t="s">
        <v>134</v>
      </c>
      <c r="E483" s="41" t="s">
        <v>134</v>
      </c>
      <c r="F483" s="42" t="s">
        <v>134</v>
      </c>
      <c r="G483" s="29" t="s">
        <v>134</v>
      </c>
      <c r="H483" s="44">
        <v>0.883</v>
      </c>
    </row>
    <row r="484" spans="2:8" ht="12" customHeight="1">
      <c r="B484" s="1" t="str">
        <f>REPT("_",95)</f>
        <v>_______________________________________________________________________________________________</v>
      </c>
      <c r="E484" s="41"/>
      <c r="F484" s="42"/>
      <c r="G484" s="29"/>
      <c r="H484" s="29"/>
    </row>
    <row r="485" spans="5:8" ht="12" customHeight="1">
      <c r="E485" s="41"/>
      <c r="F485" s="42"/>
      <c r="G485" s="29"/>
      <c r="H485" s="29"/>
    </row>
    <row r="486" spans="2:8" ht="12" customHeight="1">
      <c r="B486" s="26" t="s">
        <v>132</v>
      </c>
      <c r="C486" s="39" t="s">
        <v>104</v>
      </c>
      <c r="D486" s="40" t="s">
        <v>133</v>
      </c>
      <c r="E486" s="41">
        <v>322.39</v>
      </c>
      <c r="F486" s="42" t="s">
        <v>213</v>
      </c>
      <c r="G486" s="29" t="s">
        <v>134</v>
      </c>
      <c r="H486" s="29" t="s">
        <v>134</v>
      </c>
    </row>
    <row r="487" spans="2:8" ht="12" customHeight="1">
      <c r="B487" s="26" t="s">
        <v>135</v>
      </c>
      <c r="C487" s="26"/>
      <c r="D487" s="40" t="s">
        <v>297</v>
      </c>
      <c r="E487" s="41"/>
      <c r="F487" s="42"/>
      <c r="G487" s="29"/>
      <c r="H487" s="29"/>
    </row>
    <row r="488" spans="2:8" ht="12" customHeight="1">
      <c r="B488" s="26" t="s">
        <v>136</v>
      </c>
      <c r="C488" s="39" t="s">
        <v>298</v>
      </c>
      <c r="E488" s="41"/>
      <c r="F488" s="42"/>
      <c r="G488" s="29"/>
      <c r="H488" s="29"/>
    </row>
    <row r="489" spans="5:8" ht="12" customHeight="1">
      <c r="E489" s="41"/>
      <c r="F489" s="42"/>
      <c r="G489" s="29"/>
      <c r="H489" s="29"/>
    </row>
    <row r="490" spans="2:8" ht="12" customHeight="1">
      <c r="B490" s="26" t="s">
        <v>137</v>
      </c>
      <c r="C490" s="26" t="s">
        <v>138</v>
      </c>
      <c r="D490" s="40" t="s">
        <v>139</v>
      </c>
      <c r="E490" s="41" t="s">
        <v>140</v>
      </c>
      <c r="F490" s="42" t="s">
        <v>141</v>
      </c>
      <c r="G490" s="29" t="s">
        <v>142</v>
      </c>
      <c r="H490" s="29" t="s">
        <v>143</v>
      </c>
    </row>
    <row r="491" spans="5:8" ht="12" customHeight="1">
      <c r="E491" s="41"/>
      <c r="F491" s="42"/>
      <c r="G491" s="29"/>
      <c r="H491" s="29"/>
    </row>
    <row r="492" spans="2:8" ht="12" customHeight="1">
      <c r="B492" s="26" t="s">
        <v>214</v>
      </c>
      <c r="E492" s="41"/>
      <c r="F492" s="42"/>
      <c r="G492" s="29"/>
      <c r="H492" s="29"/>
    </row>
    <row r="493" spans="2:8" ht="12" customHeight="1">
      <c r="B493" s="26"/>
      <c r="C493" s="26" t="s">
        <v>215</v>
      </c>
      <c r="D493" s="40" t="s">
        <v>168</v>
      </c>
      <c r="E493" s="41">
        <v>1</v>
      </c>
      <c r="F493" s="42">
        <v>0.02481</v>
      </c>
      <c r="G493" s="29">
        <v>101.17</v>
      </c>
      <c r="H493" s="29">
        <v>2.51</v>
      </c>
    </row>
    <row r="494" spans="3:8" ht="12" customHeight="1">
      <c r="C494" s="26" t="s">
        <v>146</v>
      </c>
      <c r="D494" s="40" t="s">
        <v>134</v>
      </c>
      <c r="E494" s="41" t="s">
        <v>134</v>
      </c>
      <c r="F494" s="42" t="s">
        <v>134</v>
      </c>
      <c r="G494" s="29" t="s">
        <v>134</v>
      </c>
      <c r="H494" s="29">
        <v>2.51</v>
      </c>
    </row>
    <row r="495" spans="2:8" ht="12" customHeight="1">
      <c r="B495" s="26" t="s">
        <v>147</v>
      </c>
      <c r="E495" s="41"/>
      <c r="F495" s="42"/>
      <c r="G495" s="29"/>
      <c r="H495" s="29"/>
    </row>
    <row r="496" spans="2:8" ht="12" customHeight="1">
      <c r="B496" s="26"/>
      <c r="C496" s="26" t="s">
        <v>151</v>
      </c>
      <c r="D496" s="40" t="s">
        <v>149</v>
      </c>
      <c r="E496" s="41">
        <v>0.1</v>
      </c>
      <c r="F496" s="42">
        <v>0.00248</v>
      </c>
      <c r="G496" s="29">
        <v>9.95</v>
      </c>
      <c r="H496" s="29">
        <v>0.0247</v>
      </c>
    </row>
    <row r="497" spans="3:8" ht="12" customHeight="1">
      <c r="C497" s="26" t="s">
        <v>146</v>
      </c>
      <c r="D497" s="40" t="s">
        <v>134</v>
      </c>
      <c r="E497" s="41" t="s">
        <v>134</v>
      </c>
      <c r="F497" s="42" t="s">
        <v>134</v>
      </c>
      <c r="G497" s="29" t="s">
        <v>134</v>
      </c>
      <c r="H497" s="29">
        <v>0.0247</v>
      </c>
    </row>
    <row r="498" spans="2:8" ht="12" customHeight="1">
      <c r="B498" s="26" t="s">
        <v>152</v>
      </c>
      <c r="E498" s="41"/>
      <c r="F498" s="42"/>
      <c r="G498" s="29"/>
      <c r="H498" s="29"/>
    </row>
    <row r="499" spans="2:8" ht="12" customHeight="1">
      <c r="B499" s="26"/>
      <c r="C499" s="26" t="s">
        <v>153</v>
      </c>
      <c r="D499" s="40" t="s">
        <v>154</v>
      </c>
      <c r="E499" s="41" t="s">
        <v>134</v>
      </c>
      <c r="F499" s="42">
        <v>3</v>
      </c>
      <c r="G499" s="29">
        <v>0.0247</v>
      </c>
      <c r="H499" s="29">
        <v>0.0007</v>
      </c>
    </row>
    <row r="500" spans="3:8" ht="12" customHeight="1">
      <c r="C500" s="26" t="s">
        <v>146</v>
      </c>
      <c r="D500" s="40" t="s">
        <v>134</v>
      </c>
      <c r="E500" s="41" t="s">
        <v>134</v>
      </c>
      <c r="F500" s="42" t="s">
        <v>134</v>
      </c>
      <c r="G500" s="29" t="s">
        <v>134</v>
      </c>
      <c r="H500" s="29">
        <v>0.0007</v>
      </c>
    </row>
    <row r="501" spans="5:8" ht="12" customHeight="1">
      <c r="E501" s="41"/>
      <c r="F501" s="42"/>
      <c r="G501" s="29"/>
      <c r="H501" s="29"/>
    </row>
    <row r="502" spans="3:8" ht="12" customHeight="1">
      <c r="C502" s="26" t="s">
        <v>155</v>
      </c>
      <c r="D502" s="40" t="s">
        <v>134</v>
      </c>
      <c r="E502" s="41" t="s">
        <v>134</v>
      </c>
      <c r="F502" s="42" t="s">
        <v>134</v>
      </c>
      <c r="G502" s="29" t="s">
        <v>134</v>
      </c>
      <c r="H502" s="44">
        <v>2.5354</v>
      </c>
    </row>
    <row r="503" spans="2:8" ht="12" customHeight="1">
      <c r="B503" s="1" t="str">
        <f>REPT("_",95)</f>
        <v>_______________________________________________________________________________________________</v>
      </c>
      <c r="E503" s="41"/>
      <c r="F503" s="42"/>
      <c r="G503" s="29"/>
      <c r="H503" s="29"/>
    </row>
    <row r="504" spans="5:8" ht="12" customHeight="1">
      <c r="E504" s="41"/>
      <c r="F504" s="42"/>
      <c r="G504" s="29"/>
      <c r="H504" s="29"/>
    </row>
    <row r="505" spans="2:8" ht="12" customHeight="1">
      <c r="B505" s="26" t="s">
        <v>132</v>
      </c>
      <c r="C505" s="39" t="s">
        <v>105</v>
      </c>
      <c r="D505" s="40" t="s">
        <v>133</v>
      </c>
      <c r="E505" s="41">
        <v>864</v>
      </c>
      <c r="F505" s="42" t="s">
        <v>213</v>
      </c>
      <c r="G505" s="29" t="s">
        <v>134</v>
      </c>
      <c r="H505" s="29" t="s">
        <v>134</v>
      </c>
    </row>
    <row r="506" spans="2:8" ht="12" customHeight="1">
      <c r="B506" s="26" t="s">
        <v>135</v>
      </c>
      <c r="C506" s="26"/>
      <c r="D506" s="40" t="s">
        <v>297</v>
      </c>
      <c r="E506" s="41"/>
      <c r="F506" s="42"/>
      <c r="G506" s="29"/>
      <c r="H506" s="29"/>
    </row>
    <row r="507" spans="2:8" ht="12" customHeight="1">
      <c r="B507" s="26" t="s">
        <v>136</v>
      </c>
      <c r="C507" s="39" t="s">
        <v>299</v>
      </c>
      <c r="E507" s="41"/>
      <c r="F507" s="42"/>
      <c r="G507" s="29"/>
      <c r="H507" s="29"/>
    </row>
    <row r="508" spans="5:8" ht="12" customHeight="1">
      <c r="E508" s="41"/>
      <c r="F508" s="42"/>
      <c r="G508" s="29"/>
      <c r="H508" s="29"/>
    </row>
    <row r="509" spans="2:8" ht="12" customHeight="1">
      <c r="B509" s="26" t="s">
        <v>137</v>
      </c>
      <c r="C509" s="26" t="s">
        <v>138</v>
      </c>
      <c r="D509" s="40" t="s">
        <v>139</v>
      </c>
      <c r="E509" s="41" t="s">
        <v>140</v>
      </c>
      <c r="F509" s="42" t="s">
        <v>141</v>
      </c>
      <c r="G509" s="29" t="s">
        <v>142</v>
      </c>
      <c r="H509" s="29" t="s">
        <v>143</v>
      </c>
    </row>
    <row r="510" spans="5:8" ht="12" customHeight="1">
      <c r="E510" s="41"/>
      <c r="F510" s="42"/>
      <c r="G510" s="29"/>
      <c r="H510" s="29"/>
    </row>
    <row r="511" spans="2:8" ht="12" customHeight="1">
      <c r="B511" s="26" t="s">
        <v>214</v>
      </c>
      <c r="E511" s="41"/>
      <c r="F511" s="42"/>
      <c r="G511" s="29"/>
      <c r="H511" s="29"/>
    </row>
    <row r="512" spans="2:8" ht="12" customHeight="1">
      <c r="B512" s="26"/>
      <c r="C512" s="26" t="s">
        <v>215</v>
      </c>
      <c r="D512" s="40" t="s">
        <v>168</v>
      </c>
      <c r="E512" s="41">
        <v>1</v>
      </c>
      <c r="F512" s="42">
        <v>0.00926</v>
      </c>
      <c r="G512" s="29">
        <v>101.17</v>
      </c>
      <c r="H512" s="29">
        <v>0.9368</v>
      </c>
    </row>
    <row r="513" spans="3:8" ht="12" customHeight="1">
      <c r="C513" s="26" t="s">
        <v>146</v>
      </c>
      <c r="D513" s="40" t="s">
        <v>134</v>
      </c>
      <c r="E513" s="41" t="s">
        <v>134</v>
      </c>
      <c r="F513" s="42" t="s">
        <v>134</v>
      </c>
      <c r="G513" s="29" t="s">
        <v>134</v>
      </c>
      <c r="H513" s="29">
        <v>0.9368</v>
      </c>
    </row>
    <row r="514" spans="2:8" ht="12" customHeight="1">
      <c r="B514" s="26" t="s">
        <v>147</v>
      </c>
      <c r="E514" s="41"/>
      <c r="F514" s="42"/>
      <c r="G514" s="29"/>
      <c r="H514" s="29"/>
    </row>
    <row r="515" spans="2:8" ht="12" customHeight="1">
      <c r="B515" s="26"/>
      <c r="C515" s="26" t="s">
        <v>151</v>
      </c>
      <c r="D515" s="40" t="s">
        <v>149</v>
      </c>
      <c r="E515" s="41">
        <v>0.1</v>
      </c>
      <c r="F515" s="42">
        <v>0.00093</v>
      </c>
      <c r="G515" s="29">
        <v>9.95</v>
      </c>
      <c r="H515" s="29">
        <v>0.0093</v>
      </c>
    </row>
    <row r="516" spans="3:8" ht="12" customHeight="1">
      <c r="C516" s="26" t="s">
        <v>146</v>
      </c>
      <c r="D516" s="40" t="s">
        <v>134</v>
      </c>
      <c r="E516" s="41" t="s">
        <v>134</v>
      </c>
      <c r="F516" s="42" t="s">
        <v>134</v>
      </c>
      <c r="G516" s="29" t="s">
        <v>134</v>
      </c>
      <c r="H516" s="29">
        <v>0.0093</v>
      </c>
    </row>
    <row r="517" spans="2:8" ht="12" customHeight="1">
      <c r="B517" s="26" t="s">
        <v>152</v>
      </c>
      <c r="E517" s="41"/>
      <c r="F517" s="42"/>
      <c r="G517" s="29"/>
      <c r="H517" s="29"/>
    </row>
    <row r="518" spans="2:8" ht="12" customHeight="1">
      <c r="B518" s="26"/>
      <c r="C518" s="26" t="s">
        <v>153</v>
      </c>
      <c r="D518" s="40" t="s">
        <v>154</v>
      </c>
      <c r="E518" s="41" t="s">
        <v>134</v>
      </c>
      <c r="F518" s="42">
        <v>3</v>
      </c>
      <c r="G518" s="29">
        <v>0.0093</v>
      </c>
      <c r="H518" s="29">
        <v>0.0003</v>
      </c>
    </row>
    <row r="519" spans="3:8" ht="12" customHeight="1">
      <c r="C519" s="26" t="s">
        <v>146</v>
      </c>
      <c r="D519" s="40" t="s">
        <v>134</v>
      </c>
      <c r="E519" s="41" t="s">
        <v>134</v>
      </c>
      <c r="F519" s="42" t="s">
        <v>134</v>
      </c>
      <c r="G519" s="29" t="s">
        <v>134</v>
      </c>
      <c r="H519" s="29">
        <v>0.0003</v>
      </c>
    </row>
    <row r="520" spans="5:8" ht="12" customHeight="1">
      <c r="E520" s="41"/>
      <c r="F520" s="42"/>
      <c r="G520" s="29"/>
      <c r="H520" s="29"/>
    </row>
    <row r="521" spans="3:8" ht="12" customHeight="1">
      <c r="C521" s="26" t="s">
        <v>155</v>
      </c>
      <c r="D521" s="40" t="s">
        <v>134</v>
      </c>
      <c r="E521" s="41" t="s">
        <v>134</v>
      </c>
      <c r="F521" s="42" t="s">
        <v>134</v>
      </c>
      <c r="G521" s="29" t="s">
        <v>134</v>
      </c>
      <c r="H521" s="44">
        <v>0.9464</v>
      </c>
    </row>
    <row r="522" spans="2:8" ht="12" customHeight="1">
      <c r="B522" s="1" t="str">
        <f>REPT("_",95)</f>
        <v>_______________________________________________________________________________________________</v>
      </c>
      <c r="E522" s="41"/>
      <c r="F522" s="42"/>
      <c r="G522" s="29"/>
      <c r="H522" s="29"/>
    </row>
    <row r="523" spans="5:8" ht="12" customHeight="1">
      <c r="E523" s="41"/>
      <c r="F523" s="42"/>
      <c r="G523" s="29"/>
      <c r="H523" s="29"/>
    </row>
    <row r="524" spans="2:8" ht="12" customHeight="1">
      <c r="B524" s="26" t="s">
        <v>132</v>
      </c>
      <c r="C524" s="39" t="s">
        <v>239</v>
      </c>
      <c r="D524" s="40" t="s">
        <v>133</v>
      </c>
      <c r="E524" s="41">
        <v>720</v>
      </c>
      <c r="F524" s="42" t="s">
        <v>222</v>
      </c>
      <c r="G524" s="29" t="s">
        <v>134</v>
      </c>
      <c r="H524" s="29" t="s">
        <v>134</v>
      </c>
    </row>
    <row r="525" spans="2:8" ht="12" customHeight="1">
      <c r="B525" s="26" t="s">
        <v>135</v>
      </c>
      <c r="C525" s="26"/>
      <c r="D525" s="40" t="s">
        <v>223</v>
      </c>
      <c r="E525" s="41"/>
      <c r="F525" s="42"/>
      <c r="G525" s="29"/>
      <c r="H525" s="29"/>
    </row>
    <row r="526" spans="2:8" ht="12" customHeight="1">
      <c r="B526" s="26" t="s">
        <v>136</v>
      </c>
      <c r="C526" s="39" t="s">
        <v>240</v>
      </c>
      <c r="E526" s="41"/>
      <c r="F526" s="42"/>
      <c r="G526" s="29"/>
      <c r="H526" s="29"/>
    </row>
    <row r="527" spans="5:8" ht="12" customHeight="1">
      <c r="E527" s="41"/>
      <c r="F527" s="42"/>
      <c r="G527" s="29"/>
      <c r="H527" s="29"/>
    </row>
    <row r="528" spans="2:8" ht="12" customHeight="1">
      <c r="B528" s="26" t="s">
        <v>137</v>
      </c>
      <c r="C528" s="26" t="s">
        <v>138</v>
      </c>
      <c r="D528" s="40" t="s">
        <v>139</v>
      </c>
      <c r="E528" s="41" t="s">
        <v>140</v>
      </c>
      <c r="F528" s="42" t="s">
        <v>141</v>
      </c>
      <c r="G528" s="29" t="s">
        <v>142</v>
      </c>
      <c r="H528" s="29" t="s">
        <v>143</v>
      </c>
    </row>
    <row r="529" spans="5:8" ht="12" customHeight="1">
      <c r="E529" s="41"/>
      <c r="F529" s="42"/>
      <c r="G529" s="29"/>
      <c r="H529" s="29"/>
    </row>
    <row r="530" spans="2:8" ht="12" customHeight="1">
      <c r="B530" s="26" t="s">
        <v>214</v>
      </c>
      <c r="E530" s="41"/>
      <c r="F530" s="42"/>
      <c r="G530" s="29"/>
      <c r="H530" s="29"/>
    </row>
    <row r="531" spans="2:8" ht="12" customHeight="1">
      <c r="B531" s="26"/>
      <c r="C531" s="26" t="s">
        <v>260</v>
      </c>
      <c r="D531" s="40" t="s">
        <v>168</v>
      </c>
      <c r="E531" s="41">
        <v>1</v>
      </c>
      <c r="F531" s="42">
        <v>0.01111</v>
      </c>
      <c r="G531" s="29">
        <v>206.1085</v>
      </c>
      <c r="H531" s="29">
        <v>2.2899</v>
      </c>
    </row>
    <row r="532" spans="3:8" ht="12" customHeight="1">
      <c r="C532" s="26" t="s">
        <v>146</v>
      </c>
      <c r="D532" s="40" t="s">
        <v>134</v>
      </c>
      <c r="E532" s="41" t="s">
        <v>134</v>
      </c>
      <c r="F532" s="42" t="s">
        <v>134</v>
      </c>
      <c r="G532" s="29" t="s">
        <v>134</v>
      </c>
      <c r="H532" s="29">
        <v>2.2899</v>
      </c>
    </row>
    <row r="533" spans="2:8" ht="12" customHeight="1">
      <c r="B533" s="26" t="s">
        <v>144</v>
      </c>
      <c r="E533" s="41"/>
      <c r="F533" s="42"/>
      <c r="G533" s="29"/>
      <c r="H533" s="29"/>
    </row>
    <row r="534" spans="2:8" ht="12" customHeight="1">
      <c r="B534" s="40" t="s">
        <v>261</v>
      </c>
      <c r="C534" s="26" t="s">
        <v>262</v>
      </c>
      <c r="D534" s="40" t="s">
        <v>169</v>
      </c>
      <c r="E534" s="41">
        <v>0</v>
      </c>
      <c r="F534" s="42">
        <v>0.15</v>
      </c>
      <c r="G534" s="29">
        <v>2.7655</v>
      </c>
      <c r="H534" s="29">
        <v>0.4148</v>
      </c>
    </row>
    <row r="535" spans="3:8" ht="12" customHeight="1">
      <c r="C535" s="26" t="s">
        <v>146</v>
      </c>
      <c r="D535" s="40" t="s">
        <v>134</v>
      </c>
      <c r="E535" s="41" t="s">
        <v>134</v>
      </c>
      <c r="F535" s="42" t="s">
        <v>134</v>
      </c>
      <c r="G535" s="29" t="s">
        <v>134</v>
      </c>
      <c r="H535" s="29">
        <v>0.4148</v>
      </c>
    </row>
    <row r="536" spans="2:8" ht="12" customHeight="1">
      <c r="B536" s="26" t="s">
        <v>147</v>
      </c>
      <c r="E536" s="41"/>
      <c r="F536" s="42"/>
      <c r="G536" s="29"/>
      <c r="H536" s="29"/>
    </row>
    <row r="537" spans="2:8" ht="12" customHeight="1">
      <c r="B537" s="26"/>
      <c r="C537" s="26" t="s">
        <v>171</v>
      </c>
      <c r="D537" s="40" t="s">
        <v>149</v>
      </c>
      <c r="E537" s="41">
        <v>1</v>
      </c>
      <c r="F537" s="42">
        <v>0.01111</v>
      </c>
      <c r="G537" s="29">
        <v>8.97</v>
      </c>
      <c r="H537" s="29">
        <v>0.0997</v>
      </c>
    </row>
    <row r="538" spans="3:8" ht="12" customHeight="1">
      <c r="C538" s="26" t="s">
        <v>146</v>
      </c>
      <c r="D538" s="40" t="s">
        <v>134</v>
      </c>
      <c r="E538" s="41" t="s">
        <v>134</v>
      </c>
      <c r="F538" s="42" t="s">
        <v>134</v>
      </c>
      <c r="G538" s="29" t="s">
        <v>134</v>
      </c>
      <c r="H538" s="29">
        <v>0.0997</v>
      </c>
    </row>
    <row r="539" spans="2:8" ht="12" customHeight="1">
      <c r="B539" s="26" t="s">
        <v>152</v>
      </c>
      <c r="E539" s="41"/>
      <c r="F539" s="42"/>
      <c r="G539" s="29"/>
      <c r="H539" s="29"/>
    </row>
    <row r="540" spans="2:8" ht="12" customHeight="1">
      <c r="B540" s="26"/>
      <c r="C540" s="26" t="s">
        <v>153</v>
      </c>
      <c r="D540" s="40" t="s">
        <v>154</v>
      </c>
      <c r="E540" s="41" t="s">
        <v>134</v>
      </c>
      <c r="F540" s="42">
        <v>3</v>
      </c>
      <c r="G540" s="29">
        <v>0.0997</v>
      </c>
      <c r="H540" s="29">
        <v>0.003</v>
      </c>
    </row>
    <row r="541" spans="3:8" ht="12" customHeight="1">
      <c r="C541" s="26" t="s">
        <v>146</v>
      </c>
      <c r="D541" s="40" t="s">
        <v>134</v>
      </c>
      <c r="E541" s="41" t="s">
        <v>134</v>
      </c>
      <c r="F541" s="42" t="s">
        <v>134</v>
      </c>
      <c r="G541" s="29" t="s">
        <v>134</v>
      </c>
      <c r="H541" s="29">
        <v>0.003</v>
      </c>
    </row>
    <row r="542" spans="5:8" ht="12" customHeight="1">
      <c r="E542" s="41"/>
      <c r="F542" s="42"/>
      <c r="G542" s="29"/>
      <c r="H542" s="29"/>
    </row>
    <row r="543" spans="3:8" ht="12" customHeight="1">
      <c r="C543" s="26" t="s">
        <v>155</v>
      </c>
      <c r="D543" s="40" t="s">
        <v>134</v>
      </c>
      <c r="E543" s="41" t="s">
        <v>134</v>
      </c>
      <c r="F543" s="42" t="s">
        <v>134</v>
      </c>
      <c r="G543" s="29" t="s">
        <v>134</v>
      </c>
      <c r="H543" s="44">
        <v>2.8074</v>
      </c>
    </row>
    <row r="544" spans="2:8" ht="12" customHeight="1">
      <c r="B544" s="1" t="str">
        <f>REPT("_",95)</f>
        <v>_______________________________________________________________________________________________</v>
      </c>
      <c r="E544" s="41"/>
      <c r="F544" s="42"/>
      <c r="G544" s="29"/>
      <c r="H544" s="29"/>
    </row>
    <row r="545" spans="5:8" ht="12" customHeight="1">
      <c r="E545" s="41"/>
      <c r="F545" s="42"/>
      <c r="G545" s="29"/>
      <c r="H545" s="29"/>
    </row>
    <row r="546" spans="2:8" ht="12" customHeight="1">
      <c r="B546" s="26" t="s">
        <v>132</v>
      </c>
      <c r="C546" s="39" t="s">
        <v>65</v>
      </c>
      <c r="D546" s="40" t="s">
        <v>133</v>
      </c>
      <c r="E546" s="41">
        <v>480</v>
      </c>
      <c r="F546" s="42" t="s">
        <v>222</v>
      </c>
      <c r="G546" s="29" t="s">
        <v>134</v>
      </c>
      <c r="H546" s="29" t="s">
        <v>134</v>
      </c>
    </row>
    <row r="547" spans="2:8" ht="12" customHeight="1">
      <c r="B547" s="26" t="s">
        <v>135</v>
      </c>
      <c r="C547" s="26"/>
      <c r="D547" s="40" t="s">
        <v>223</v>
      </c>
      <c r="E547" s="41"/>
      <c r="F547" s="42"/>
      <c r="G547" s="29"/>
      <c r="H547" s="29"/>
    </row>
    <row r="548" spans="2:8" ht="12" customHeight="1">
      <c r="B548" s="26" t="s">
        <v>136</v>
      </c>
      <c r="C548" s="39" t="s">
        <v>235</v>
      </c>
      <c r="E548" s="41"/>
      <c r="F548" s="42"/>
      <c r="G548" s="29"/>
      <c r="H548" s="29"/>
    </row>
    <row r="549" spans="5:8" ht="12" customHeight="1">
      <c r="E549" s="41"/>
      <c r="F549" s="42"/>
      <c r="G549" s="29"/>
      <c r="H549" s="29"/>
    </row>
    <row r="550" spans="2:8" ht="12" customHeight="1">
      <c r="B550" s="26" t="s">
        <v>137</v>
      </c>
      <c r="C550" s="26" t="s">
        <v>138</v>
      </c>
      <c r="D550" s="40" t="s">
        <v>139</v>
      </c>
      <c r="E550" s="41" t="s">
        <v>140</v>
      </c>
      <c r="F550" s="42" t="s">
        <v>141</v>
      </c>
      <c r="G550" s="29" t="s">
        <v>142</v>
      </c>
      <c r="H550" s="29" t="s">
        <v>143</v>
      </c>
    </row>
    <row r="551" spans="5:8" ht="12" customHeight="1">
      <c r="E551" s="41"/>
      <c r="F551" s="42"/>
      <c r="G551" s="29"/>
      <c r="H551" s="29"/>
    </row>
    <row r="552" spans="2:8" ht="12" customHeight="1">
      <c r="B552" s="26" t="s">
        <v>214</v>
      </c>
      <c r="E552" s="41"/>
      <c r="F552" s="42"/>
      <c r="G552" s="29"/>
      <c r="H552" s="29"/>
    </row>
    <row r="553" spans="2:8" ht="12" customHeight="1">
      <c r="B553" s="26"/>
      <c r="C553" s="26" t="s">
        <v>285</v>
      </c>
      <c r="D553" s="40" t="s">
        <v>168</v>
      </c>
      <c r="E553" s="41">
        <v>1</v>
      </c>
      <c r="F553" s="42">
        <v>0.01667</v>
      </c>
      <c r="G553" s="29">
        <v>165</v>
      </c>
      <c r="H553" s="29">
        <v>2.7506</v>
      </c>
    </row>
    <row r="554" spans="3:8" ht="12" customHeight="1">
      <c r="C554" s="26" t="s">
        <v>146</v>
      </c>
      <c r="D554" s="40" t="s">
        <v>134</v>
      </c>
      <c r="E554" s="41" t="s">
        <v>134</v>
      </c>
      <c r="F554" s="42" t="s">
        <v>134</v>
      </c>
      <c r="G554" s="29" t="s">
        <v>134</v>
      </c>
      <c r="H554" s="29">
        <v>2.7506</v>
      </c>
    </row>
    <row r="555" spans="2:8" ht="12" customHeight="1">
      <c r="B555" s="26" t="s">
        <v>147</v>
      </c>
      <c r="E555" s="41"/>
      <c r="F555" s="42"/>
      <c r="G555" s="29"/>
      <c r="H555" s="29"/>
    </row>
    <row r="556" spans="2:8" ht="12" customHeight="1">
      <c r="B556" s="26"/>
      <c r="C556" s="26" t="s">
        <v>171</v>
      </c>
      <c r="D556" s="40" t="s">
        <v>149</v>
      </c>
      <c r="E556" s="41">
        <v>1</v>
      </c>
      <c r="F556" s="42">
        <v>0.01667</v>
      </c>
      <c r="G556" s="29">
        <v>8.97</v>
      </c>
      <c r="H556" s="29">
        <v>0.1495</v>
      </c>
    </row>
    <row r="557" spans="3:8" ht="12" customHeight="1">
      <c r="C557" s="26" t="s">
        <v>146</v>
      </c>
      <c r="D557" s="40" t="s">
        <v>134</v>
      </c>
      <c r="E557" s="41" t="s">
        <v>134</v>
      </c>
      <c r="F557" s="42" t="s">
        <v>134</v>
      </c>
      <c r="G557" s="29" t="s">
        <v>134</v>
      </c>
      <c r="H557" s="29">
        <v>0.1495</v>
      </c>
    </row>
    <row r="558" spans="2:8" ht="12" customHeight="1">
      <c r="B558" s="26" t="s">
        <v>152</v>
      </c>
      <c r="E558" s="41"/>
      <c r="F558" s="42"/>
      <c r="G558" s="29"/>
      <c r="H558" s="29"/>
    </row>
    <row r="559" spans="2:8" ht="12" customHeight="1">
      <c r="B559" s="26"/>
      <c r="C559" s="26" t="s">
        <v>153</v>
      </c>
      <c r="D559" s="40" t="s">
        <v>154</v>
      </c>
      <c r="E559" s="41" t="s">
        <v>134</v>
      </c>
      <c r="F559" s="42">
        <v>3</v>
      </c>
      <c r="G559" s="29">
        <v>0.1495</v>
      </c>
      <c r="H559" s="29">
        <v>0.0045</v>
      </c>
    </row>
    <row r="560" spans="3:8" ht="12" customHeight="1">
      <c r="C560" s="26" t="s">
        <v>146</v>
      </c>
      <c r="D560" s="40" t="s">
        <v>134</v>
      </c>
      <c r="E560" s="41" t="s">
        <v>134</v>
      </c>
      <c r="F560" s="42" t="s">
        <v>134</v>
      </c>
      <c r="G560" s="29" t="s">
        <v>134</v>
      </c>
      <c r="H560" s="29">
        <v>0.0045</v>
      </c>
    </row>
    <row r="561" spans="5:8" ht="12" customHeight="1">
      <c r="E561" s="41"/>
      <c r="F561" s="42"/>
      <c r="G561" s="29"/>
      <c r="H561" s="29"/>
    </row>
    <row r="562" spans="3:8" ht="12" customHeight="1">
      <c r="C562" s="26" t="s">
        <v>155</v>
      </c>
      <c r="D562" s="40" t="s">
        <v>134</v>
      </c>
      <c r="E562" s="41" t="s">
        <v>134</v>
      </c>
      <c r="F562" s="42" t="s">
        <v>134</v>
      </c>
      <c r="G562" s="29" t="s">
        <v>134</v>
      </c>
      <c r="H562" s="44">
        <v>2.9046</v>
      </c>
    </row>
    <row r="563" spans="2:8" ht="12" customHeight="1">
      <c r="B563" s="1" t="str">
        <f>REPT("_",95)</f>
        <v>_______________________________________________________________________________________________</v>
      </c>
      <c r="E563" s="41"/>
      <c r="F563" s="42"/>
      <c r="G563" s="29"/>
      <c r="H563" s="29"/>
    </row>
    <row r="564" spans="5:8" ht="12" customHeight="1">
      <c r="E564" s="41"/>
      <c r="F564" s="42"/>
      <c r="G564" s="29"/>
      <c r="H564" s="29"/>
    </row>
    <row r="565" spans="2:8" ht="12" customHeight="1">
      <c r="B565" s="26" t="s">
        <v>132</v>
      </c>
      <c r="C565" s="39" t="s">
        <v>287</v>
      </c>
      <c r="D565" s="40" t="s">
        <v>133</v>
      </c>
      <c r="E565" s="41">
        <v>120</v>
      </c>
      <c r="F565" s="42" t="s">
        <v>222</v>
      </c>
      <c r="G565" s="29" t="s">
        <v>134</v>
      </c>
      <c r="H565" s="29" t="s">
        <v>134</v>
      </c>
    </row>
    <row r="566" spans="2:8" ht="12" customHeight="1">
      <c r="B566" s="26" t="s">
        <v>135</v>
      </c>
      <c r="C566" s="26"/>
      <c r="D566" s="40" t="s">
        <v>223</v>
      </c>
      <c r="E566" s="41"/>
      <c r="F566" s="42"/>
      <c r="G566" s="29"/>
      <c r="H566" s="29"/>
    </row>
    <row r="567" spans="2:8" ht="12" customHeight="1">
      <c r="B567" s="26" t="s">
        <v>136</v>
      </c>
      <c r="C567" s="39" t="s">
        <v>288</v>
      </c>
      <c r="E567" s="41"/>
      <c r="F567" s="42"/>
      <c r="G567" s="29"/>
      <c r="H567" s="29"/>
    </row>
    <row r="568" spans="5:8" ht="12" customHeight="1">
      <c r="E568" s="41"/>
      <c r="F568" s="42"/>
      <c r="G568" s="29"/>
      <c r="H568" s="29"/>
    </row>
    <row r="569" spans="2:8" ht="12" customHeight="1">
      <c r="B569" s="26" t="s">
        <v>137</v>
      </c>
      <c r="C569" s="26" t="s">
        <v>138</v>
      </c>
      <c r="D569" s="40" t="s">
        <v>139</v>
      </c>
      <c r="E569" s="41" t="s">
        <v>140</v>
      </c>
      <c r="F569" s="42" t="s">
        <v>141</v>
      </c>
      <c r="G569" s="29" t="s">
        <v>142</v>
      </c>
      <c r="H569" s="29" t="s">
        <v>143</v>
      </c>
    </row>
    <row r="570" spans="5:8" ht="12" customHeight="1">
      <c r="E570" s="41"/>
      <c r="F570" s="42"/>
      <c r="G570" s="29"/>
      <c r="H570" s="29"/>
    </row>
    <row r="571" spans="2:8" ht="12" customHeight="1">
      <c r="B571" s="26" t="s">
        <v>214</v>
      </c>
      <c r="E571" s="41"/>
      <c r="F571" s="42"/>
      <c r="G571" s="29"/>
      <c r="H571" s="29"/>
    </row>
    <row r="572" spans="2:8" ht="12" customHeight="1">
      <c r="B572" s="26"/>
      <c r="C572" s="26" t="s">
        <v>300</v>
      </c>
      <c r="D572" s="40" t="s">
        <v>168</v>
      </c>
      <c r="E572" s="41">
        <v>2</v>
      </c>
      <c r="F572" s="42">
        <v>0.13333</v>
      </c>
      <c r="G572" s="29">
        <v>10.3533</v>
      </c>
      <c r="H572" s="29">
        <v>1.3804</v>
      </c>
    </row>
    <row r="573" spans="3:8" ht="12" customHeight="1">
      <c r="C573" s="26" t="s">
        <v>146</v>
      </c>
      <c r="D573" s="40" t="s">
        <v>134</v>
      </c>
      <c r="E573" s="41" t="s">
        <v>134</v>
      </c>
      <c r="F573" s="42" t="s">
        <v>134</v>
      </c>
      <c r="G573" s="29" t="s">
        <v>134</v>
      </c>
      <c r="H573" s="29">
        <v>1.3804</v>
      </c>
    </row>
    <row r="574" spans="2:8" ht="12" customHeight="1">
      <c r="B574" s="26" t="s">
        <v>147</v>
      </c>
      <c r="E574" s="41"/>
      <c r="F574" s="42"/>
      <c r="G574" s="29"/>
      <c r="H574" s="29"/>
    </row>
    <row r="575" spans="2:8" ht="12" customHeight="1">
      <c r="B575" s="26"/>
      <c r="C575" s="26" t="s">
        <v>148</v>
      </c>
      <c r="D575" s="40" t="s">
        <v>149</v>
      </c>
      <c r="E575" s="41">
        <v>1</v>
      </c>
      <c r="F575" s="42">
        <v>0.06667</v>
      </c>
      <c r="G575" s="29">
        <v>14.42</v>
      </c>
      <c r="H575" s="29">
        <v>0.9614</v>
      </c>
    </row>
    <row r="576" spans="2:8" ht="12" customHeight="1">
      <c r="B576" s="26"/>
      <c r="C576" s="26" t="s">
        <v>150</v>
      </c>
      <c r="D576" s="40" t="s">
        <v>149</v>
      </c>
      <c r="E576" s="41">
        <v>4</v>
      </c>
      <c r="F576" s="42">
        <v>0.26667</v>
      </c>
      <c r="G576" s="29">
        <v>11.09</v>
      </c>
      <c r="H576" s="29">
        <v>2.9574</v>
      </c>
    </row>
    <row r="577" spans="2:8" ht="12" customHeight="1">
      <c r="B577" s="26"/>
      <c r="C577" s="26" t="s">
        <v>171</v>
      </c>
      <c r="D577" s="40" t="s">
        <v>149</v>
      </c>
      <c r="E577" s="41">
        <v>10</v>
      </c>
      <c r="F577" s="42">
        <v>0.66667</v>
      </c>
      <c r="G577" s="29">
        <v>8.97</v>
      </c>
      <c r="H577" s="29">
        <v>5.98</v>
      </c>
    </row>
    <row r="578" spans="3:8" ht="12" customHeight="1">
      <c r="C578" s="26" t="s">
        <v>146</v>
      </c>
      <c r="D578" s="40" t="s">
        <v>134</v>
      </c>
      <c r="E578" s="41" t="s">
        <v>134</v>
      </c>
      <c r="F578" s="42" t="s">
        <v>134</v>
      </c>
      <c r="G578" s="29" t="s">
        <v>134</v>
      </c>
      <c r="H578" s="29">
        <v>9.8988</v>
      </c>
    </row>
    <row r="579" spans="2:8" ht="12" customHeight="1">
      <c r="B579" s="26" t="s">
        <v>159</v>
      </c>
      <c r="E579" s="41"/>
      <c r="F579" s="42"/>
      <c r="G579" s="29"/>
      <c r="H579" s="29"/>
    </row>
    <row r="580" spans="2:8" ht="12" customHeight="1">
      <c r="B580" s="26"/>
      <c r="C580" s="26" t="s">
        <v>284</v>
      </c>
      <c r="D580" s="40" t="s">
        <v>270</v>
      </c>
      <c r="E580" s="41">
        <v>0</v>
      </c>
      <c r="F580" s="42">
        <v>0.36</v>
      </c>
      <c r="G580" s="29">
        <v>12.41</v>
      </c>
      <c r="H580" s="29">
        <v>4.4676</v>
      </c>
    </row>
    <row r="581" spans="3:8" ht="12" customHeight="1">
      <c r="C581" s="26" t="s">
        <v>146</v>
      </c>
      <c r="D581" s="40" t="s">
        <v>134</v>
      </c>
      <c r="E581" s="41" t="s">
        <v>134</v>
      </c>
      <c r="F581" s="42" t="s">
        <v>134</v>
      </c>
      <c r="G581" s="29" t="s">
        <v>134</v>
      </c>
      <c r="H581" s="29">
        <v>4.4676</v>
      </c>
    </row>
    <row r="582" spans="2:8" ht="12" customHeight="1">
      <c r="B582" s="26" t="s">
        <v>152</v>
      </c>
      <c r="E582" s="41"/>
      <c r="F582" s="42"/>
      <c r="G582" s="29"/>
      <c r="H582" s="29"/>
    </row>
    <row r="583" spans="2:8" ht="12" customHeight="1">
      <c r="B583" s="26"/>
      <c r="C583" s="26" t="s">
        <v>153</v>
      </c>
      <c r="D583" s="40" t="s">
        <v>154</v>
      </c>
      <c r="E583" s="41" t="s">
        <v>134</v>
      </c>
      <c r="F583" s="42">
        <v>5</v>
      </c>
      <c r="G583" s="29">
        <v>9.8988</v>
      </c>
      <c r="H583" s="29">
        <v>0.4949</v>
      </c>
    </row>
    <row r="584" spans="3:8" ht="12" customHeight="1">
      <c r="C584" s="26" t="s">
        <v>146</v>
      </c>
      <c r="D584" s="40" t="s">
        <v>134</v>
      </c>
      <c r="E584" s="41" t="s">
        <v>134</v>
      </c>
      <c r="F584" s="42" t="s">
        <v>134</v>
      </c>
      <c r="G584" s="29" t="s">
        <v>134</v>
      </c>
      <c r="H584" s="29">
        <v>0.4949</v>
      </c>
    </row>
    <row r="585" spans="5:8" ht="12" customHeight="1">
      <c r="E585" s="41"/>
      <c r="F585" s="42"/>
      <c r="G585" s="29"/>
      <c r="H585" s="29"/>
    </row>
    <row r="586" spans="3:8" ht="12" customHeight="1">
      <c r="C586" s="26" t="s">
        <v>155</v>
      </c>
      <c r="D586" s="40" t="s">
        <v>134</v>
      </c>
      <c r="E586" s="41" t="s">
        <v>134</v>
      </c>
      <c r="F586" s="42" t="s">
        <v>134</v>
      </c>
      <c r="G586" s="29" t="s">
        <v>134</v>
      </c>
      <c r="H586" s="44">
        <v>16.2417</v>
      </c>
    </row>
    <row r="587" spans="2:8" ht="12" customHeight="1">
      <c r="B587" s="1" t="str">
        <f>REPT("_",95)</f>
        <v>_______________________________________________________________________________________________</v>
      </c>
      <c r="E587" s="41"/>
      <c r="F587" s="42"/>
      <c r="G587" s="29"/>
      <c r="H587" s="29"/>
    </row>
    <row r="588" spans="5:8" ht="12" customHeight="1">
      <c r="E588" s="41"/>
      <c r="F588" s="42"/>
      <c r="G588" s="29"/>
      <c r="H588" s="29"/>
    </row>
    <row r="589" spans="2:8" ht="12" customHeight="1">
      <c r="B589" s="26" t="s">
        <v>132</v>
      </c>
      <c r="C589" s="39" t="s">
        <v>195</v>
      </c>
      <c r="D589" s="40" t="s">
        <v>133</v>
      </c>
      <c r="E589" s="41">
        <v>35</v>
      </c>
      <c r="F589" s="42" t="s">
        <v>222</v>
      </c>
      <c r="G589" s="29" t="s">
        <v>134</v>
      </c>
      <c r="H589" s="29" t="s">
        <v>134</v>
      </c>
    </row>
    <row r="590" spans="2:8" ht="12" customHeight="1">
      <c r="B590" s="26" t="s">
        <v>135</v>
      </c>
      <c r="C590" s="26"/>
      <c r="D590" s="40" t="s">
        <v>223</v>
      </c>
      <c r="E590" s="41"/>
      <c r="F590" s="42"/>
      <c r="G590" s="29"/>
      <c r="H590" s="29"/>
    </row>
    <row r="591" spans="2:8" ht="12" customHeight="1">
      <c r="B591" s="26" t="s">
        <v>136</v>
      </c>
      <c r="C591" s="39" t="s">
        <v>196</v>
      </c>
      <c r="E591" s="41"/>
      <c r="F591" s="42"/>
      <c r="G591" s="29"/>
      <c r="H591" s="29"/>
    </row>
    <row r="592" spans="5:8" ht="12" customHeight="1">
      <c r="E592" s="41"/>
      <c r="F592" s="42"/>
      <c r="G592" s="29"/>
      <c r="H592" s="29"/>
    </row>
    <row r="593" spans="2:8" ht="12" customHeight="1">
      <c r="B593" s="26" t="s">
        <v>137</v>
      </c>
      <c r="C593" s="26" t="s">
        <v>138</v>
      </c>
      <c r="D593" s="40" t="s">
        <v>139</v>
      </c>
      <c r="E593" s="41" t="s">
        <v>140</v>
      </c>
      <c r="F593" s="42" t="s">
        <v>141</v>
      </c>
      <c r="G593" s="29" t="s">
        <v>142</v>
      </c>
      <c r="H593" s="29" t="s">
        <v>143</v>
      </c>
    </row>
    <row r="594" spans="5:8" ht="12" customHeight="1">
      <c r="E594" s="41"/>
      <c r="F594" s="42"/>
      <c r="G594" s="29"/>
      <c r="H594" s="29"/>
    </row>
    <row r="595" spans="2:8" ht="12" customHeight="1">
      <c r="B595" s="26" t="s">
        <v>147</v>
      </c>
      <c r="E595" s="41"/>
      <c r="F595" s="42"/>
      <c r="G595" s="29"/>
      <c r="H595" s="29"/>
    </row>
    <row r="596" spans="2:8" ht="12" customHeight="1">
      <c r="B596" s="26"/>
      <c r="C596" s="26" t="s">
        <v>148</v>
      </c>
      <c r="D596" s="40" t="s">
        <v>149</v>
      </c>
      <c r="E596" s="41">
        <v>1</v>
      </c>
      <c r="F596" s="42">
        <v>0.22857</v>
      </c>
      <c r="G596" s="29">
        <v>14.42</v>
      </c>
      <c r="H596" s="29">
        <v>3.296</v>
      </c>
    </row>
    <row r="597" spans="2:8" ht="12" customHeight="1">
      <c r="B597" s="26"/>
      <c r="C597" s="26" t="s">
        <v>171</v>
      </c>
      <c r="D597" s="40" t="s">
        <v>149</v>
      </c>
      <c r="E597" s="41">
        <v>10</v>
      </c>
      <c r="F597" s="42">
        <v>2.28571</v>
      </c>
      <c r="G597" s="29">
        <v>8.97</v>
      </c>
      <c r="H597" s="29">
        <v>20.5028</v>
      </c>
    </row>
    <row r="598" spans="3:8" ht="12" customHeight="1">
      <c r="C598" s="26" t="s">
        <v>146</v>
      </c>
      <c r="D598" s="40" t="s">
        <v>134</v>
      </c>
      <c r="E598" s="41" t="s">
        <v>134</v>
      </c>
      <c r="F598" s="42" t="s">
        <v>134</v>
      </c>
      <c r="G598" s="29" t="s">
        <v>134</v>
      </c>
      <c r="H598" s="29">
        <v>23.7988</v>
      </c>
    </row>
    <row r="599" spans="2:8" ht="12" customHeight="1">
      <c r="B599" s="26" t="s">
        <v>152</v>
      </c>
      <c r="E599" s="41"/>
      <c r="F599" s="42"/>
      <c r="G599" s="29"/>
      <c r="H599" s="29"/>
    </row>
    <row r="600" spans="2:8" ht="12" customHeight="1">
      <c r="B600" s="26"/>
      <c r="C600" s="26" t="s">
        <v>153</v>
      </c>
      <c r="D600" s="40" t="s">
        <v>154</v>
      </c>
      <c r="E600" s="41" t="s">
        <v>134</v>
      </c>
      <c r="F600" s="42">
        <v>5</v>
      </c>
      <c r="G600" s="29">
        <v>23.7988</v>
      </c>
      <c r="H600" s="29">
        <v>1.1899</v>
      </c>
    </row>
    <row r="601" spans="3:8" ht="12" customHeight="1">
      <c r="C601" s="26" t="s">
        <v>146</v>
      </c>
      <c r="D601" s="40" t="s">
        <v>134</v>
      </c>
      <c r="E601" s="41" t="s">
        <v>134</v>
      </c>
      <c r="F601" s="42" t="s">
        <v>134</v>
      </c>
      <c r="G601" s="29" t="s">
        <v>134</v>
      </c>
      <c r="H601" s="29">
        <v>1.1899</v>
      </c>
    </row>
    <row r="602" spans="5:8" ht="12" customHeight="1">
      <c r="E602" s="41"/>
      <c r="F602" s="42"/>
      <c r="G602" s="29"/>
      <c r="H602" s="29"/>
    </row>
    <row r="603" spans="3:8" ht="12" customHeight="1">
      <c r="C603" s="26" t="s">
        <v>155</v>
      </c>
      <c r="D603" s="40" t="s">
        <v>134</v>
      </c>
      <c r="E603" s="41" t="s">
        <v>134</v>
      </c>
      <c r="F603" s="42" t="s">
        <v>134</v>
      </c>
      <c r="G603" s="29" t="s">
        <v>134</v>
      </c>
      <c r="H603" s="44">
        <v>24.9887</v>
      </c>
    </row>
    <row r="604" spans="2:8" ht="12" customHeight="1">
      <c r="B604" s="1" t="str">
        <f>REPT("_",95)</f>
        <v>_______________________________________________________________________________________________</v>
      </c>
      <c r="E604" s="41"/>
      <c r="F604" s="42"/>
      <c r="G604" s="29"/>
      <c r="H604" s="29"/>
    </row>
    <row r="605" spans="5:8" ht="12" customHeight="1">
      <c r="E605" s="41"/>
      <c r="F605" s="42"/>
      <c r="G605" s="29"/>
      <c r="H605" s="29"/>
    </row>
    <row r="606" spans="2:8" ht="12" customHeight="1">
      <c r="B606" s="26" t="s">
        <v>132</v>
      </c>
      <c r="C606" s="39" t="s">
        <v>289</v>
      </c>
      <c r="D606" s="40" t="s">
        <v>133</v>
      </c>
      <c r="E606" s="41">
        <v>45.32</v>
      </c>
      <c r="F606" s="42" t="s">
        <v>222</v>
      </c>
      <c r="G606" s="29" t="s">
        <v>134</v>
      </c>
      <c r="H606" s="29" t="s">
        <v>134</v>
      </c>
    </row>
    <row r="607" spans="2:8" ht="12" customHeight="1">
      <c r="B607" s="26" t="s">
        <v>135</v>
      </c>
      <c r="C607" s="26"/>
      <c r="D607" s="40" t="s">
        <v>223</v>
      </c>
      <c r="E607" s="41"/>
      <c r="F607" s="42"/>
      <c r="G607" s="29"/>
      <c r="H607" s="29"/>
    </row>
    <row r="608" spans="2:8" ht="12" customHeight="1">
      <c r="B608" s="26" t="s">
        <v>136</v>
      </c>
      <c r="C608" s="39" t="s">
        <v>290</v>
      </c>
      <c r="E608" s="41"/>
      <c r="F608" s="42"/>
      <c r="G608" s="29"/>
      <c r="H608" s="29"/>
    </row>
    <row r="609" spans="5:8" ht="12" customHeight="1">
      <c r="E609" s="41"/>
      <c r="F609" s="42"/>
      <c r="G609" s="29"/>
      <c r="H609" s="29"/>
    </row>
    <row r="610" spans="2:8" ht="12" customHeight="1">
      <c r="B610" s="26" t="s">
        <v>137</v>
      </c>
      <c r="C610" s="26" t="s">
        <v>138</v>
      </c>
      <c r="D610" s="40" t="s">
        <v>139</v>
      </c>
      <c r="E610" s="41" t="s">
        <v>140</v>
      </c>
      <c r="F610" s="42" t="s">
        <v>141</v>
      </c>
      <c r="G610" s="29" t="s">
        <v>142</v>
      </c>
      <c r="H610" s="29" t="s">
        <v>143</v>
      </c>
    </row>
    <row r="611" spans="5:8" ht="12" customHeight="1">
      <c r="E611" s="41"/>
      <c r="F611" s="42"/>
      <c r="G611" s="29"/>
      <c r="H611" s="29"/>
    </row>
    <row r="612" spans="2:8" ht="12" customHeight="1">
      <c r="B612" s="26" t="s">
        <v>214</v>
      </c>
      <c r="E612" s="41"/>
      <c r="F612" s="42"/>
      <c r="G612" s="29"/>
      <c r="H612" s="29"/>
    </row>
    <row r="613" spans="2:8" ht="12" customHeight="1">
      <c r="B613" s="26"/>
      <c r="C613" s="26" t="s">
        <v>301</v>
      </c>
      <c r="D613" s="40" t="s">
        <v>168</v>
      </c>
      <c r="E613" s="41">
        <v>1</v>
      </c>
      <c r="F613" s="42">
        <v>0.17652</v>
      </c>
      <c r="G613" s="29">
        <v>108.94</v>
      </c>
      <c r="H613" s="29">
        <v>19.2301</v>
      </c>
    </row>
    <row r="614" spans="3:8" ht="12" customHeight="1">
      <c r="C614" s="26" t="s">
        <v>146</v>
      </c>
      <c r="D614" s="40" t="s">
        <v>134</v>
      </c>
      <c r="E614" s="41" t="s">
        <v>134</v>
      </c>
      <c r="F614" s="42" t="s">
        <v>134</v>
      </c>
      <c r="G614" s="29" t="s">
        <v>134</v>
      </c>
      <c r="H614" s="29">
        <v>19.2301</v>
      </c>
    </row>
    <row r="615" spans="2:8" ht="12" customHeight="1">
      <c r="B615" s="26" t="s">
        <v>147</v>
      </c>
      <c r="E615" s="41"/>
      <c r="F615" s="42"/>
      <c r="G615" s="29"/>
      <c r="H615" s="29"/>
    </row>
    <row r="616" spans="2:8" ht="12" customHeight="1">
      <c r="B616" s="26"/>
      <c r="C616" s="26" t="s">
        <v>151</v>
      </c>
      <c r="D616" s="40" t="s">
        <v>149</v>
      </c>
      <c r="E616" s="41">
        <v>0.1</v>
      </c>
      <c r="F616" s="42">
        <v>0.01765</v>
      </c>
      <c r="G616" s="29">
        <v>9.95</v>
      </c>
      <c r="H616" s="29">
        <v>0.1756</v>
      </c>
    </row>
    <row r="617" spans="3:8" ht="12" customHeight="1">
      <c r="C617" s="26" t="s">
        <v>146</v>
      </c>
      <c r="D617" s="40" t="s">
        <v>134</v>
      </c>
      <c r="E617" s="41" t="s">
        <v>134</v>
      </c>
      <c r="F617" s="42" t="s">
        <v>134</v>
      </c>
      <c r="G617" s="29" t="s">
        <v>134</v>
      </c>
      <c r="H617" s="29">
        <v>0.1756</v>
      </c>
    </row>
    <row r="618" spans="2:8" ht="12" customHeight="1">
      <c r="B618" s="26" t="s">
        <v>152</v>
      </c>
      <c r="E618" s="41"/>
      <c r="F618" s="42"/>
      <c r="G618" s="29"/>
      <c r="H618" s="29"/>
    </row>
    <row r="619" spans="2:8" ht="12" customHeight="1">
      <c r="B619" s="26"/>
      <c r="C619" s="26" t="s">
        <v>153</v>
      </c>
      <c r="D619" s="40" t="s">
        <v>154</v>
      </c>
      <c r="E619" s="41" t="s">
        <v>134</v>
      </c>
      <c r="F619" s="42">
        <v>3</v>
      </c>
      <c r="G619" s="29">
        <v>0.1756</v>
      </c>
      <c r="H619" s="29">
        <v>0.0053</v>
      </c>
    </row>
    <row r="620" spans="3:8" ht="12" customHeight="1">
      <c r="C620" s="26" t="s">
        <v>146</v>
      </c>
      <c r="D620" s="40" t="s">
        <v>134</v>
      </c>
      <c r="E620" s="41" t="s">
        <v>134</v>
      </c>
      <c r="F620" s="42" t="s">
        <v>134</v>
      </c>
      <c r="G620" s="29" t="s">
        <v>134</v>
      </c>
      <c r="H620" s="29">
        <v>0.0053</v>
      </c>
    </row>
    <row r="621" spans="5:8" ht="12" customHeight="1">
      <c r="E621" s="41"/>
      <c r="F621" s="42"/>
      <c r="G621" s="29"/>
      <c r="H621" s="29"/>
    </row>
    <row r="622" spans="3:8" ht="12" customHeight="1">
      <c r="C622" s="26" t="s">
        <v>155</v>
      </c>
      <c r="D622" s="40" t="s">
        <v>134</v>
      </c>
      <c r="E622" s="41" t="s">
        <v>134</v>
      </c>
      <c r="F622" s="42" t="s">
        <v>134</v>
      </c>
      <c r="G622" s="29" t="s">
        <v>134</v>
      </c>
      <c r="H622" s="44">
        <v>19.411</v>
      </c>
    </row>
    <row r="623" spans="2:8" ht="12" customHeight="1">
      <c r="B623" s="1" t="str">
        <f>REPT("_",95)</f>
        <v>_______________________________________________________________________________________________</v>
      </c>
      <c r="E623" s="41"/>
      <c r="F623" s="42"/>
      <c r="G623" s="29"/>
      <c r="H623" s="29"/>
    </row>
    <row r="624" spans="5:8" ht="12" customHeight="1">
      <c r="E624" s="41"/>
      <c r="F624" s="42"/>
      <c r="G624" s="29"/>
      <c r="H624" s="29"/>
    </row>
    <row r="625" spans="2:8" ht="12" customHeight="1">
      <c r="B625" s="26" t="s">
        <v>132</v>
      </c>
      <c r="C625" s="39" t="s">
        <v>291</v>
      </c>
      <c r="D625" s="40" t="s">
        <v>133</v>
      </c>
      <c r="E625" s="41">
        <v>135</v>
      </c>
      <c r="F625" s="42" t="s">
        <v>222</v>
      </c>
      <c r="G625" s="29" t="s">
        <v>134</v>
      </c>
      <c r="H625" s="29" t="s">
        <v>134</v>
      </c>
    </row>
    <row r="626" spans="2:8" ht="12" customHeight="1">
      <c r="B626" s="26" t="s">
        <v>135</v>
      </c>
      <c r="C626" s="26"/>
      <c r="D626" s="40" t="s">
        <v>223</v>
      </c>
      <c r="E626" s="41"/>
      <c r="F626" s="42"/>
      <c r="G626" s="29"/>
      <c r="H626" s="29"/>
    </row>
    <row r="627" spans="2:8" ht="12" customHeight="1">
      <c r="B627" s="26" t="s">
        <v>136</v>
      </c>
      <c r="C627" s="39" t="s">
        <v>292</v>
      </c>
      <c r="E627" s="41"/>
      <c r="F627" s="42"/>
      <c r="G627" s="29"/>
      <c r="H627" s="29"/>
    </row>
    <row r="628" spans="5:8" ht="12" customHeight="1">
      <c r="E628" s="41"/>
      <c r="F628" s="42"/>
      <c r="G628" s="29"/>
      <c r="H628" s="29"/>
    </row>
    <row r="629" spans="2:8" ht="12" customHeight="1">
      <c r="B629" s="26" t="s">
        <v>137</v>
      </c>
      <c r="C629" s="26" t="s">
        <v>138</v>
      </c>
      <c r="D629" s="40" t="s">
        <v>139</v>
      </c>
      <c r="E629" s="41" t="s">
        <v>140</v>
      </c>
      <c r="F629" s="42" t="s">
        <v>141</v>
      </c>
      <c r="G629" s="29" t="s">
        <v>142</v>
      </c>
      <c r="H629" s="29" t="s">
        <v>143</v>
      </c>
    </row>
    <row r="630" spans="5:8" ht="12" customHeight="1">
      <c r="E630" s="41"/>
      <c r="F630" s="42"/>
      <c r="G630" s="29"/>
      <c r="H630" s="29"/>
    </row>
    <row r="631" spans="2:8" ht="12" customHeight="1">
      <c r="B631" s="26" t="s">
        <v>214</v>
      </c>
      <c r="E631" s="41"/>
      <c r="F631" s="42"/>
      <c r="G631" s="29"/>
      <c r="H631" s="29"/>
    </row>
    <row r="632" spans="2:8" ht="12" customHeight="1">
      <c r="B632" s="26"/>
      <c r="C632" s="26" t="s">
        <v>236</v>
      </c>
      <c r="D632" s="40" t="s">
        <v>168</v>
      </c>
      <c r="E632" s="41">
        <v>1</v>
      </c>
      <c r="F632" s="42">
        <v>0.05926</v>
      </c>
      <c r="G632" s="29">
        <v>121.6155</v>
      </c>
      <c r="H632" s="29">
        <v>7.2069</v>
      </c>
    </row>
    <row r="633" spans="2:8" ht="12" customHeight="1">
      <c r="B633" s="26"/>
      <c r="C633" s="26" t="s">
        <v>302</v>
      </c>
      <c r="D633" s="40" t="s">
        <v>168</v>
      </c>
      <c r="E633" s="41">
        <v>1</v>
      </c>
      <c r="F633" s="42">
        <v>0.05926</v>
      </c>
      <c r="G633" s="29">
        <v>42.2816</v>
      </c>
      <c r="H633" s="29">
        <v>2.5056</v>
      </c>
    </row>
    <row r="634" spans="2:8" ht="12" customHeight="1">
      <c r="B634" s="26"/>
      <c r="C634" s="26" t="s">
        <v>303</v>
      </c>
      <c r="D634" s="40" t="s">
        <v>168</v>
      </c>
      <c r="E634" s="41">
        <v>1</v>
      </c>
      <c r="F634" s="42">
        <v>0.05926</v>
      </c>
      <c r="G634" s="29">
        <v>93.7666</v>
      </c>
      <c r="H634" s="29">
        <v>5.5566</v>
      </c>
    </row>
    <row r="635" spans="2:8" ht="12" customHeight="1">
      <c r="B635" s="26"/>
      <c r="C635" s="26" t="s">
        <v>304</v>
      </c>
      <c r="D635" s="40" t="s">
        <v>168</v>
      </c>
      <c r="E635" s="41">
        <v>1</v>
      </c>
      <c r="F635" s="42">
        <v>0.05926</v>
      </c>
      <c r="G635" s="29">
        <v>66.5527</v>
      </c>
      <c r="H635" s="29">
        <v>3.9439</v>
      </c>
    </row>
    <row r="636" spans="3:8" ht="12" customHeight="1">
      <c r="C636" s="26" t="s">
        <v>146</v>
      </c>
      <c r="D636" s="40" t="s">
        <v>134</v>
      </c>
      <c r="E636" s="41" t="s">
        <v>134</v>
      </c>
      <c r="F636" s="42" t="s">
        <v>134</v>
      </c>
      <c r="G636" s="29" t="s">
        <v>134</v>
      </c>
      <c r="H636" s="29">
        <v>19.213</v>
      </c>
    </row>
    <row r="637" spans="2:8" ht="12" customHeight="1">
      <c r="B637" s="26" t="s">
        <v>147</v>
      </c>
      <c r="E637" s="41"/>
      <c r="F637" s="42"/>
      <c r="G637" s="29"/>
      <c r="H637" s="29"/>
    </row>
    <row r="638" spans="2:8" ht="12" customHeight="1">
      <c r="B638" s="26"/>
      <c r="C638" s="26" t="s">
        <v>151</v>
      </c>
      <c r="D638" s="40" t="s">
        <v>149</v>
      </c>
      <c r="E638" s="41">
        <v>1</v>
      </c>
      <c r="F638" s="42">
        <v>0.05926</v>
      </c>
      <c r="G638" s="29">
        <v>9.95</v>
      </c>
      <c r="H638" s="29">
        <v>0.5896</v>
      </c>
    </row>
    <row r="639" spans="2:8" ht="12" customHeight="1">
      <c r="B639" s="26"/>
      <c r="C639" s="26" t="s">
        <v>171</v>
      </c>
      <c r="D639" s="40" t="s">
        <v>149</v>
      </c>
      <c r="E639" s="41">
        <v>2</v>
      </c>
      <c r="F639" s="42">
        <v>0.11852</v>
      </c>
      <c r="G639" s="29">
        <v>8.97</v>
      </c>
      <c r="H639" s="29">
        <v>1.0631</v>
      </c>
    </row>
    <row r="640" spans="3:8" ht="12" customHeight="1">
      <c r="C640" s="26" t="s">
        <v>146</v>
      </c>
      <c r="D640" s="40" t="s">
        <v>134</v>
      </c>
      <c r="E640" s="41" t="s">
        <v>134</v>
      </c>
      <c r="F640" s="42" t="s">
        <v>134</v>
      </c>
      <c r="G640" s="29" t="s">
        <v>134</v>
      </c>
      <c r="H640" s="29">
        <v>1.6527</v>
      </c>
    </row>
    <row r="641" spans="2:8" ht="12" customHeight="1">
      <c r="B641" s="26" t="s">
        <v>152</v>
      </c>
      <c r="E641" s="41"/>
      <c r="F641" s="42"/>
      <c r="G641" s="29"/>
      <c r="H641" s="29"/>
    </row>
    <row r="642" spans="2:8" ht="12" customHeight="1">
      <c r="B642" s="26"/>
      <c r="C642" s="26" t="s">
        <v>153</v>
      </c>
      <c r="D642" s="40" t="s">
        <v>154</v>
      </c>
      <c r="E642" s="41" t="s">
        <v>134</v>
      </c>
      <c r="F642" s="42">
        <v>3</v>
      </c>
      <c r="G642" s="29">
        <v>1.6527</v>
      </c>
      <c r="H642" s="29">
        <v>0.0496</v>
      </c>
    </row>
    <row r="643" spans="3:8" ht="12" customHeight="1">
      <c r="C643" s="26" t="s">
        <v>146</v>
      </c>
      <c r="D643" s="40" t="s">
        <v>134</v>
      </c>
      <c r="E643" s="41" t="s">
        <v>134</v>
      </c>
      <c r="F643" s="42" t="s">
        <v>134</v>
      </c>
      <c r="G643" s="29" t="s">
        <v>134</v>
      </c>
      <c r="H643" s="29">
        <v>0.0496</v>
      </c>
    </row>
    <row r="644" spans="5:8" ht="12" customHeight="1">
      <c r="E644" s="41"/>
      <c r="F644" s="42"/>
      <c r="G644" s="29"/>
      <c r="H644" s="29"/>
    </row>
    <row r="645" spans="3:8" ht="12" customHeight="1">
      <c r="C645" s="26" t="s">
        <v>155</v>
      </c>
      <c r="D645" s="40" t="s">
        <v>134</v>
      </c>
      <c r="E645" s="41" t="s">
        <v>134</v>
      </c>
      <c r="F645" s="42" t="s">
        <v>134</v>
      </c>
      <c r="G645" s="29" t="s">
        <v>134</v>
      </c>
      <c r="H645" s="44">
        <v>20.9153</v>
      </c>
    </row>
    <row r="646" spans="2:8" ht="12" customHeight="1">
      <c r="B646" s="1" t="str">
        <f>REPT("_",95)</f>
        <v>_______________________________________________________________________________________________</v>
      </c>
      <c r="E646" s="41"/>
      <c r="F646" s="42"/>
      <c r="G646" s="29"/>
      <c r="H646" s="29"/>
    </row>
    <row r="647" spans="5:8" ht="12" customHeight="1">
      <c r="E647" s="41"/>
      <c r="F647" s="42"/>
      <c r="G647" s="29"/>
      <c r="H647" s="29"/>
    </row>
    <row r="648" spans="2:8" ht="12" customHeight="1">
      <c r="B648" s="26" t="s">
        <v>132</v>
      </c>
      <c r="C648" s="39" t="s">
        <v>197</v>
      </c>
      <c r="D648" s="40" t="s">
        <v>133</v>
      </c>
      <c r="E648" s="41"/>
      <c r="F648" s="42"/>
      <c r="G648" s="29"/>
      <c r="H648" s="29"/>
    </row>
    <row r="649" spans="2:8" ht="12" customHeight="1">
      <c r="B649" s="26" t="s">
        <v>135</v>
      </c>
      <c r="C649" s="26"/>
      <c r="D649" s="40" t="s">
        <v>223</v>
      </c>
      <c r="E649" s="41"/>
      <c r="F649" s="42"/>
      <c r="G649" s="29"/>
      <c r="H649" s="29"/>
    </row>
    <row r="650" spans="2:8" ht="12" customHeight="1">
      <c r="B650" s="26" t="s">
        <v>136</v>
      </c>
      <c r="C650" s="39" t="s">
        <v>198</v>
      </c>
      <c r="E650" s="41"/>
      <c r="F650" s="42"/>
      <c r="G650" s="29"/>
      <c r="H650" s="29"/>
    </row>
    <row r="651" spans="5:8" ht="12" customHeight="1">
      <c r="E651" s="41"/>
      <c r="F651" s="42"/>
      <c r="G651" s="29"/>
      <c r="H651" s="29"/>
    </row>
    <row r="652" spans="2:8" ht="12" customHeight="1">
      <c r="B652" s="26" t="s">
        <v>137</v>
      </c>
      <c r="C652" s="26" t="s">
        <v>138</v>
      </c>
      <c r="D652" s="40" t="s">
        <v>139</v>
      </c>
      <c r="E652" s="41" t="s">
        <v>140</v>
      </c>
      <c r="F652" s="42" t="s">
        <v>141</v>
      </c>
      <c r="G652" s="29" t="s">
        <v>142</v>
      </c>
      <c r="H652" s="29" t="s">
        <v>143</v>
      </c>
    </row>
    <row r="653" spans="5:8" ht="12" customHeight="1">
      <c r="E653" s="41"/>
      <c r="F653" s="42"/>
      <c r="G653" s="29"/>
      <c r="H653" s="29"/>
    </row>
    <row r="654" spans="2:8" ht="12" customHeight="1">
      <c r="B654" s="26" t="s">
        <v>144</v>
      </c>
      <c r="E654" s="41"/>
      <c r="F654" s="42"/>
      <c r="G654" s="29"/>
      <c r="H654" s="29"/>
    </row>
    <row r="655" spans="2:8" ht="12" customHeight="1">
      <c r="B655" s="40" t="s">
        <v>243</v>
      </c>
      <c r="C655" s="26" t="s">
        <v>244</v>
      </c>
      <c r="D655" s="40" t="s">
        <v>169</v>
      </c>
      <c r="E655" s="41">
        <v>0</v>
      </c>
      <c r="F655" s="42">
        <v>1.2</v>
      </c>
      <c r="G655" s="29">
        <v>22.3657</v>
      </c>
      <c r="H655" s="29">
        <v>26.8388</v>
      </c>
    </row>
    <row r="656" spans="2:8" ht="12" customHeight="1">
      <c r="B656" s="40" t="s">
        <v>51</v>
      </c>
      <c r="C656" s="26" t="s">
        <v>234</v>
      </c>
      <c r="D656" s="40" t="s">
        <v>169</v>
      </c>
      <c r="E656" s="41">
        <v>0</v>
      </c>
      <c r="F656" s="42">
        <v>0.2</v>
      </c>
      <c r="G656" s="29">
        <v>9.8956</v>
      </c>
      <c r="H656" s="29">
        <v>1.9791</v>
      </c>
    </row>
    <row r="657" spans="2:8" ht="12" customHeight="1">
      <c r="B657" s="40" t="s">
        <v>287</v>
      </c>
      <c r="C657" s="26" t="s">
        <v>288</v>
      </c>
      <c r="D657" s="40" t="s">
        <v>169</v>
      </c>
      <c r="E657" s="41">
        <v>0</v>
      </c>
      <c r="F657" s="42">
        <v>1.05</v>
      </c>
      <c r="G657" s="29">
        <v>16.2417</v>
      </c>
      <c r="H657" s="29">
        <v>17.0538</v>
      </c>
    </row>
    <row r="658" spans="2:8" ht="12" customHeight="1">
      <c r="B658" s="40" t="s">
        <v>289</v>
      </c>
      <c r="C658" s="26" t="s">
        <v>290</v>
      </c>
      <c r="D658" s="40" t="s">
        <v>169</v>
      </c>
      <c r="E658" s="41">
        <v>0</v>
      </c>
      <c r="F658" s="42">
        <v>1.05</v>
      </c>
      <c r="G658" s="29">
        <v>19.411</v>
      </c>
      <c r="H658" s="29">
        <v>20.3816</v>
      </c>
    </row>
    <row r="659" spans="2:8" ht="12" customHeight="1">
      <c r="B659" s="40" t="s">
        <v>291</v>
      </c>
      <c r="C659" s="26" t="s">
        <v>292</v>
      </c>
      <c r="D659" s="40" t="s">
        <v>169</v>
      </c>
      <c r="E659" s="41">
        <v>0</v>
      </c>
      <c r="F659" s="42">
        <v>1.05</v>
      </c>
      <c r="G659" s="29">
        <v>20.9153</v>
      </c>
      <c r="H659" s="29">
        <v>21.9611</v>
      </c>
    </row>
    <row r="660" spans="2:8" ht="12" customHeight="1">
      <c r="B660" s="40" t="s">
        <v>100</v>
      </c>
      <c r="C660" s="26" t="s">
        <v>250</v>
      </c>
      <c r="D660" s="40" t="s">
        <v>170</v>
      </c>
      <c r="E660" s="41">
        <v>0</v>
      </c>
      <c r="F660" s="42">
        <v>0.75</v>
      </c>
      <c r="G660" s="29">
        <v>2.3669</v>
      </c>
      <c r="H660" s="29">
        <v>1.7752</v>
      </c>
    </row>
    <row r="661" spans="2:8" ht="12" customHeight="1">
      <c r="B661" s="40" t="s">
        <v>101</v>
      </c>
      <c r="C661" s="26" t="s">
        <v>251</v>
      </c>
      <c r="D661" s="40" t="s">
        <v>170</v>
      </c>
      <c r="E661" s="41">
        <v>0</v>
      </c>
      <c r="F661" s="42">
        <v>9</v>
      </c>
      <c r="G661" s="29">
        <v>0.8328</v>
      </c>
      <c r="H661" s="29">
        <v>7.4952</v>
      </c>
    </row>
    <row r="662" spans="3:8" ht="12" customHeight="1">
      <c r="C662" s="26" t="s">
        <v>146</v>
      </c>
      <c r="D662" s="40" t="s">
        <v>134</v>
      </c>
      <c r="E662" s="41" t="s">
        <v>134</v>
      </c>
      <c r="F662" s="42" t="s">
        <v>134</v>
      </c>
      <c r="G662" s="29" t="s">
        <v>134</v>
      </c>
      <c r="H662" s="29">
        <v>97.4848</v>
      </c>
    </row>
    <row r="663" spans="2:8" ht="12" customHeight="1">
      <c r="B663" s="26" t="s">
        <v>159</v>
      </c>
      <c r="E663" s="41"/>
      <c r="F663" s="42"/>
      <c r="G663" s="29"/>
      <c r="H663" s="29"/>
    </row>
    <row r="664" spans="2:8" ht="12" customHeight="1">
      <c r="B664" s="26"/>
      <c r="C664" s="26" t="s">
        <v>293</v>
      </c>
      <c r="D664" s="40" t="s">
        <v>158</v>
      </c>
      <c r="E664" s="41">
        <v>0</v>
      </c>
      <c r="F664" s="42">
        <v>361.25</v>
      </c>
      <c r="G664" s="29">
        <v>0.47</v>
      </c>
      <c r="H664" s="29">
        <v>169.7875</v>
      </c>
    </row>
    <row r="665" spans="2:8" ht="12" customHeight="1">
      <c r="B665" s="26"/>
      <c r="C665" s="26" t="s">
        <v>294</v>
      </c>
      <c r="D665" s="40" t="s">
        <v>158</v>
      </c>
      <c r="E665" s="41">
        <v>0</v>
      </c>
      <c r="F665" s="42">
        <v>0.29</v>
      </c>
      <c r="G665" s="29">
        <v>11.2</v>
      </c>
      <c r="H665" s="29">
        <v>3.248</v>
      </c>
    </row>
    <row r="666" spans="3:8" ht="12" customHeight="1">
      <c r="C666" s="26" t="s">
        <v>146</v>
      </c>
      <c r="D666" s="40" t="s">
        <v>134</v>
      </c>
      <c r="E666" s="41" t="s">
        <v>134</v>
      </c>
      <c r="F666" s="42" t="s">
        <v>134</v>
      </c>
      <c r="G666" s="29" t="s">
        <v>134</v>
      </c>
      <c r="H666" s="29">
        <v>173.0355</v>
      </c>
    </row>
    <row r="667" spans="5:8" ht="12" customHeight="1">
      <c r="E667" s="41"/>
      <c r="F667" s="42"/>
      <c r="G667" s="29"/>
      <c r="H667" s="29"/>
    </row>
    <row r="668" spans="3:8" ht="12" customHeight="1">
      <c r="C668" s="26" t="s">
        <v>155</v>
      </c>
      <c r="D668" s="40" t="s">
        <v>134</v>
      </c>
      <c r="E668" s="41" t="s">
        <v>134</v>
      </c>
      <c r="F668" s="42" t="s">
        <v>134</v>
      </c>
      <c r="G668" s="29" t="s">
        <v>134</v>
      </c>
      <c r="H668" s="44">
        <v>270.5203</v>
      </c>
    </row>
    <row r="669" spans="2:8" ht="12" customHeight="1">
      <c r="B669" s="1" t="str">
        <f>REPT("_",95)</f>
        <v>_______________________________________________________________________________________________</v>
      </c>
      <c r="E669" s="41"/>
      <c r="F669" s="42"/>
      <c r="G669" s="29"/>
      <c r="H669" s="29"/>
    </row>
    <row r="670" spans="5:8" ht="12" customHeight="1">
      <c r="E670" s="41"/>
      <c r="F670" s="42"/>
      <c r="G670" s="29"/>
      <c r="H670" s="29"/>
    </row>
    <row r="671" spans="2:8" ht="12" customHeight="1">
      <c r="B671" s="26" t="s">
        <v>132</v>
      </c>
      <c r="C671" s="39" t="s">
        <v>99</v>
      </c>
      <c r="D671" s="40" t="s">
        <v>133</v>
      </c>
      <c r="E671" s="41">
        <v>100</v>
      </c>
      <c r="F671" s="42" t="s">
        <v>222</v>
      </c>
      <c r="G671" s="29" t="s">
        <v>134</v>
      </c>
      <c r="H671" s="29" t="s">
        <v>134</v>
      </c>
    </row>
    <row r="672" spans="2:8" ht="12" customHeight="1">
      <c r="B672" s="26" t="s">
        <v>135</v>
      </c>
      <c r="C672" s="26"/>
      <c r="D672" s="40" t="s">
        <v>223</v>
      </c>
      <c r="E672" s="41"/>
      <c r="F672" s="42"/>
      <c r="G672" s="29"/>
      <c r="H672" s="29"/>
    </row>
    <row r="673" spans="2:8" ht="12" customHeight="1">
      <c r="B673" s="26" t="s">
        <v>136</v>
      </c>
      <c r="C673" s="39" t="s">
        <v>305</v>
      </c>
      <c r="E673" s="41"/>
      <c r="F673" s="42"/>
      <c r="G673" s="29"/>
      <c r="H673" s="29"/>
    </row>
    <row r="674" spans="5:8" ht="12" customHeight="1">
      <c r="E674" s="41"/>
      <c r="F674" s="42"/>
      <c r="G674" s="29"/>
      <c r="H674" s="29"/>
    </row>
    <row r="675" spans="2:8" ht="12" customHeight="1">
      <c r="B675" s="26" t="s">
        <v>137</v>
      </c>
      <c r="C675" s="26" t="s">
        <v>138</v>
      </c>
      <c r="D675" s="40" t="s">
        <v>139</v>
      </c>
      <c r="E675" s="41" t="s">
        <v>140</v>
      </c>
      <c r="F675" s="42" t="s">
        <v>141</v>
      </c>
      <c r="G675" s="29" t="s">
        <v>142</v>
      </c>
      <c r="H675" s="29" t="s">
        <v>143</v>
      </c>
    </row>
    <row r="676" spans="5:8" ht="12" customHeight="1">
      <c r="E676" s="41"/>
      <c r="F676" s="42"/>
      <c r="G676" s="29"/>
      <c r="H676" s="29"/>
    </row>
    <row r="677" spans="2:8" ht="12" customHeight="1">
      <c r="B677" s="26" t="s">
        <v>214</v>
      </c>
      <c r="E677" s="41"/>
      <c r="F677" s="42"/>
      <c r="G677" s="29"/>
      <c r="H677" s="29"/>
    </row>
    <row r="678" spans="2:8" ht="12" customHeight="1">
      <c r="B678" s="26"/>
      <c r="C678" s="26" t="s">
        <v>263</v>
      </c>
      <c r="D678" s="40" t="s">
        <v>168</v>
      </c>
      <c r="E678" s="41">
        <v>1</v>
      </c>
      <c r="F678" s="42">
        <v>0.08</v>
      </c>
      <c r="G678" s="29">
        <v>65.4146</v>
      </c>
      <c r="H678" s="29">
        <v>5.2332</v>
      </c>
    </row>
    <row r="679" spans="3:8" ht="12" customHeight="1">
      <c r="C679" s="26" t="s">
        <v>146</v>
      </c>
      <c r="D679" s="40" t="s">
        <v>134</v>
      </c>
      <c r="E679" s="41" t="s">
        <v>134</v>
      </c>
      <c r="F679" s="42" t="s">
        <v>134</v>
      </c>
      <c r="G679" s="29" t="s">
        <v>134</v>
      </c>
      <c r="H679" s="29">
        <v>5.2332</v>
      </c>
    </row>
    <row r="680" spans="2:8" ht="12" customHeight="1">
      <c r="B680" s="26" t="s">
        <v>147</v>
      </c>
      <c r="E680" s="41"/>
      <c r="F680" s="42"/>
      <c r="G680" s="29"/>
      <c r="H680" s="29"/>
    </row>
    <row r="681" spans="2:8" ht="12" customHeight="1">
      <c r="B681" s="26"/>
      <c r="C681" s="26" t="s">
        <v>171</v>
      </c>
      <c r="D681" s="40" t="s">
        <v>149</v>
      </c>
      <c r="E681" s="41">
        <v>3</v>
      </c>
      <c r="F681" s="42">
        <v>0.24</v>
      </c>
      <c r="G681" s="29">
        <v>8.97</v>
      </c>
      <c r="H681" s="29">
        <v>2.1528</v>
      </c>
    </row>
    <row r="682" spans="3:8" ht="12" customHeight="1">
      <c r="C682" s="26" t="s">
        <v>146</v>
      </c>
      <c r="D682" s="40" t="s">
        <v>134</v>
      </c>
      <c r="E682" s="41" t="s">
        <v>134</v>
      </c>
      <c r="F682" s="42" t="s">
        <v>134</v>
      </c>
      <c r="G682" s="29" t="s">
        <v>134</v>
      </c>
      <c r="H682" s="29">
        <v>2.1528</v>
      </c>
    </row>
    <row r="683" spans="2:8" ht="12" customHeight="1">
      <c r="B683" s="26" t="s">
        <v>152</v>
      </c>
      <c r="E683" s="41"/>
      <c r="F683" s="42"/>
      <c r="G683" s="29"/>
      <c r="H683" s="29"/>
    </row>
    <row r="684" spans="2:8" ht="12" customHeight="1">
      <c r="B684" s="26"/>
      <c r="C684" s="26" t="s">
        <v>153</v>
      </c>
      <c r="D684" s="40" t="s">
        <v>154</v>
      </c>
      <c r="E684" s="41" t="s">
        <v>134</v>
      </c>
      <c r="F684" s="42">
        <v>5</v>
      </c>
      <c r="G684" s="29">
        <v>2.1528</v>
      </c>
      <c r="H684" s="29">
        <v>0.1076</v>
      </c>
    </row>
    <row r="685" spans="3:8" ht="12" customHeight="1">
      <c r="C685" s="26" t="s">
        <v>146</v>
      </c>
      <c r="D685" s="40" t="s">
        <v>134</v>
      </c>
      <c r="E685" s="41" t="s">
        <v>134</v>
      </c>
      <c r="F685" s="42" t="s">
        <v>134</v>
      </c>
      <c r="G685" s="29" t="s">
        <v>134</v>
      </c>
      <c r="H685" s="29">
        <v>0.1076</v>
      </c>
    </row>
    <row r="686" spans="5:8" ht="12" customHeight="1">
      <c r="E686" s="41"/>
      <c r="F686" s="42"/>
      <c r="G686" s="29"/>
      <c r="H686" s="29"/>
    </row>
    <row r="687" spans="3:8" ht="12" customHeight="1">
      <c r="C687" s="26" t="s">
        <v>155</v>
      </c>
      <c r="D687" s="40" t="s">
        <v>134</v>
      </c>
      <c r="E687" s="41" t="s">
        <v>134</v>
      </c>
      <c r="F687" s="42" t="s">
        <v>134</v>
      </c>
      <c r="G687" s="29" t="s">
        <v>134</v>
      </c>
      <c r="H687" s="44">
        <v>7.4936</v>
      </c>
    </row>
    <row r="688" spans="2:8" ht="12" customHeight="1">
      <c r="B688" s="1" t="str">
        <f>REPT("_",95)</f>
        <v>_______________________________________________________________________________________________</v>
      </c>
      <c r="E688" s="41"/>
      <c r="F688" s="42"/>
      <c r="G688" s="29"/>
      <c r="H688" s="29"/>
    </row>
    <row r="689" spans="5:8" ht="12" customHeight="1">
      <c r="E689" s="41"/>
      <c r="F689" s="42"/>
      <c r="G689" s="29"/>
      <c r="H689" s="29"/>
    </row>
    <row r="690" spans="2:8" ht="12" customHeight="1">
      <c r="B690" s="26" t="s">
        <v>132</v>
      </c>
      <c r="C690" s="39" t="s">
        <v>100</v>
      </c>
      <c r="D690" s="40" t="s">
        <v>133</v>
      </c>
      <c r="E690" s="41">
        <v>345.42</v>
      </c>
      <c r="F690" s="42" t="s">
        <v>213</v>
      </c>
      <c r="G690" s="29" t="s">
        <v>134</v>
      </c>
      <c r="H690" s="29" t="s">
        <v>134</v>
      </c>
    </row>
    <row r="691" spans="2:8" ht="12" customHeight="1">
      <c r="B691" s="26" t="s">
        <v>135</v>
      </c>
      <c r="C691" s="26"/>
      <c r="D691" s="40" t="s">
        <v>297</v>
      </c>
      <c r="E691" s="41"/>
      <c r="F691" s="42"/>
      <c r="G691" s="29"/>
      <c r="H691" s="29"/>
    </row>
    <row r="692" spans="2:8" ht="12" customHeight="1">
      <c r="B692" s="26" t="s">
        <v>136</v>
      </c>
      <c r="C692" s="39" t="s">
        <v>250</v>
      </c>
      <c r="E692" s="41"/>
      <c r="F692" s="42"/>
      <c r="G692" s="29"/>
      <c r="H692" s="29"/>
    </row>
    <row r="693" spans="5:8" ht="12" customHeight="1">
      <c r="E693" s="41"/>
      <c r="F693" s="42"/>
      <c r="G693" s="29"/>
      <c r="H693" s="29"/>
    </row>
    <row r="694" spans="2:8" ht="12" customHeight="1">
      <c r="B694" s="26" t="s">
        <v>137</v>
      </c>
      <c r="C694" s="26" t="s">
        <v>138</v>
      </c>
      <c r="D694" s="40" t="s">
        <v>139</v>
      </c>
      <c r="E694" s="41" t="s">
        <v>140</v>
      </c>
      <c r="F694" s="42" t="s">
        <v>141</v>
      </c>
      <c r="G694" s="29" t="s">
        <v>142</v>
      </c>
      <c r="H694" s="29" t="s">
        <v>143</v>
      </c>
    </row>
    <row r="695" spans="5:8" ht="12" customHeight="1">
      <c r="E695" s="41"/>
      <c r="F695" s="42"/>
      <c r="G695" s="29"/>
      <c r="H695" s="29"/>
    </row>
    <row r="696" spans="2:8" ht="12" customHeight="1">
      <c r="B696" s="26" t="s">
        <v>214</v>
      </c>
      <c r="E696" s="41"/>
      <c r="F696" s="42"/>
      <c r="G696" s="29"/>
      <c r="H696" s="29"/>
    </row>
    <row r="697" spans="2:8" ht="12" customHeight="1">
      <c r="B697" s="26"/>
      <c r="C697" s="26" t="s">
        <v>215</v>
      </c>
      <c r="D697" s="40" t="s">
        <v>168</v>
      </c>
      <c r="E697" s="41">
        <v>1</v>
      </c>
      <c r="F697" s="42">
        <v>0.02316</v>
      </c>
      <c r="G697" s="29">
        <v>101.17</v>
      </c>
      <c r="H697" s="29">
        <v>2.3431</v>
      </c>
    </row>
    <row r="698" spans="3:8" ht="12" customHeight="1">
      <c r="C698" s="26" t="s">
        <v>146</v>
      </c>
      <c r="D698" s="40" t="s">
        <v>134</v>
      </c>
      <c r="E698" s="41" t="s">
        <v>134</v>
      </c>
      <c r="F698" s="42" t="s">
        <v>134</v>
      </c>
      <c r="G698" s="29" t="s">
        <v>134</v>
      </c>
      <c r="H698" s="29">
        <v>2.3431</v>
      </c>
    </row>
    <row r="699" spans="2:8" ht="12" customHeight="1">
      <c r="B699" s="26" t="s">
        <v>147</v>
      </c>
      <c r="E699" s="41"/>
      <c r="F699" s="42"/>
      <c r="G699" s="29"/>
      <c r="H699" s="29"/>
    </row>
    <row r="700" spans="2:8" ht="12" customHeight="1">
      <c r="B700" s="26"/>
      <c r="C700" s="26" t="s">
        <v>151</v>
      </c>
      <c r="D700" s="40" t="s">
        <v>149</v>
      </c>
      <c r="E700" s="41">
        <v>0.1</v>
      </c>
      <c r="F700" s="42">
        <v>0.00232</v>
      </c>
      <c r="G700" s="29">
        <v>9.95</v>
      </c>
      <c r="H700" s="29">
        <v>0.0231</v>
      </c>
    </row>
    <row r="701" spans="3:8" ht="12" customHeight="1">
      <c r="C701" s="26" t="s">
        <v>146</v>
      </c>
      <c r="D701" s="40" t="s">
        <v>134</v>
      </c>
      <c r="E701" s="41" t="s">
        <v>134</v>
      </c>
      <c r="F701" s="42" t="s">
        <v>134</v>
      </c>
      <c r="G701" s="29" t="s">
        <v>134</v>
      </c>
      <c r="H701" s="29">
        <v>0.0231</v>
      </c>
    </row>
    <row r="702" spans="2:8" ht="12" customHeight="1">
      <c r="B702" s="26" t="s">
        <v>152</v>
      </c>
      <c r="E702" s="41"/>
      <c r="F702" s="42"/>
      <c r="G702" s="29"/>
      <c r="H702" s="29"/>
    </row>
    <row r="703" spans="2:8" ht="12" customHeight="1">
      <c r="B703" s="26"/>
      <c r="C703" s="26" t="s">
        <v>153</v>
      </c>
      <c r="D703" s="40" t="s">
        <v>154</v>
      </c>
      <c r="E703" s="41" t="s">
        <v>134</v>
      </c>
      <c r="F703" s="42">
        <v>3</v>
      </c>
      <c r="G703" s="29">
        <v>0.0231</v>
      </c>
      <c r="H703" s="29">
        <v>0.0007</v>
      </c>
    </row>
    <row r="704" spans="3:8" ht="12" customHeight="1">
      <c r="C704" s="26" t="s">
        <v>146</v>
      </c>
      <c r="D704" s="40" t="s">
        <v>134</v>
      </c>
      <c r="E704" s="41" t="s">
        <v>134</v>
      </c>
      <c r="F704" s="42" t="s">
        <v>134</v>
      </c>
      <c r="G704" s="29" t="s">
        <v>134</v>
      </c>
      <c r="H704" s="29">
        <v>0.0007</v>
      </c>
    </row>
    <row r="705" spans="5:8" ht="12" customHeight="1">
      <c r="E705" s="41"/>
      <c r="F705" s="42"/>
      <c r="G705" s="29"/>
      <c r="H705" s="29"/>
    </row>
    <row r="706" spans="3:8" ht="12" customHeight="1">
      <c r="C706" s="26" t="s">
        <v>155</v>
      </c>
      <c r="D706" s="40" t="s">
        <v>134</v>
      </c>
      <c r="E706" s="41" t="s">
        <v>134</v>
      </c>
      <c r="F706" s="42" t="s">
        <v>134</v>
      </c>
      <c r="G706" s="29" t="s">
        <v>134</v>
      </c>
      <c r="H706" s="44">
        <v>2.3669</v>
      </c>
    </row>
    <row r="707" spans="2:8" ht="12" customHeight="1">
      <c r="B707" s="1" t="str">
        <f>REPT("_",95)</f>
        <v>_______________________________________________________________________________________________</v>
      </c>
      <c r="E707" s="41"/>
      <c r="F707" s="42"/>
      <c r="G707" s="29"/>
      <c r="H707" s="29"/>
    </row>
    <row r="708" spans="5:8" ht="12" customHeight="1">
      <c r="E708" s="41"/>
      <c r="F708" s="42"/>
      <c r="G708" s="29"/>
      <c r="H708" s="29"/>
    </row>
    <row r="709" spans="2:8" ht="12" customHeight="1">
      <c r="B709" s="26" t="s">
        <v>132</v>
      </c>
      <c r="C709" s="39" t="s">
        <v>101</v>
      </c>
      <c r="D709" s="40" t="s">
        <v>133</v>
      </c>
      <c r="E709" s="41">
        <v>981.82</v>
      </c>
      <c r="F709" s="42" t="s">
        <v>213</v>
      </c>
      <c r="G709" s="29" t="s">
        <v>134</v>
      </c>
      <c r="H709" s="29" t="s">
        <v>134</v>
      </c>
    </row>
    <row r="710" spans="2:8" ht="12" customHeight="1">
      <c r="B710" s="26" t="s">
        <v>135</v>
      </c>
      <c r="C710" s="26"/>
      <c r="D710" s="40" t="s">
        <v>297</v>
      </c>
      <c r="E710" s="41"/>
      <c r="F710" s="42"/>
      <c r="G710" s="29"/>
      <c r="H710" s="29"/>
    </row>
    <row r="711" spans="2:8" ht="12" customHeight="1">
      <c r="B711" s="26" t="s">
        <v>136</v>
      </c>
      <c r="C711" s="39" t="s">
        <v>251</v>
      </c>
      <c r="E711" s="41"/>
      <c r="F711" s="42"/>
      <c r="G711" s="29"/>
      <c r="H711" s="29"/>
    </row>
    <row r="712" spans="5:8" ht="12" customHeight="1">
      <c r="E712" s="41"/>
      <c r="F712" s="42"/>
      <c r="G712" s="29"/>
      <c r="H712" s="29"/>
    </row>
    <row r="713" spans="2:8" ht="12" customHeight="1">
      <c r="B713" s="26" t="s">
        <v>137</v>
      </c>
      <c r="C713" s="26" t="s">
        <v>138</v>
      </c>
      <c r="D713" s="40" t="s">
        <v>139</v>
      </c>
      <c r="E713" s="41" t="s">
        <v>140</v>
      </c>
      <c r="F713" s="42" t="s">
        <v>141</v>
      </c>
      <c r="G713" s="29" t="s">
        <v>142</v>
      </c>
      <c r="H713" s="29" t="s">
        <v>143</v>
      </c>
    </row>
    <row r="714" spans="5:8" ht="12" customHeight="1">
      <c r="E714" s="41"/>
      <c r="F714" s="42"/>
      <c r="G714" s="29"/>
      <c r="H714" s="29"/>
    </row>
    <row r="715" spans="2:8" ht="12" customHeight="1">
      <c r="B715" s="26" t="s">
        <v>214</v>
      </c>
      <c r="E715" s="41"/>
      <c r="F715" s="42"/>
      <c r="G715" s="29"/>
      <c r="H715" s="29"/>
    </row>
    <row r="716" spans="2:8" ht="12" customHeight="1">
      <c r="B716" s="26"/>
      <c r="C716" s="26" t="s">
        <v>215</v>
      </c>
      <c r="D716" s="40" t="s">
        <v>168</v>
      </c>
      <c r="E716" s="41">
        <v>1</v>
      </c>
      <c r="F716" s="42">
        <v>0.00815</v>
      </c>
      <c r="G716" s="29">
        <v>101.17</v>
      </c>
      <c r="H716" s="29">
        <v>0.8245</v>
      </c>
    </row>
    <row r="717" spans="3:8" ht="12" customHeight="1">
      <c r="C717" s="26" t="s">
        <v>146</v>
      </c>
      <c r="D717" s="40" t="s">
        <v>134</v>
      </c>
      <c r="E717" s="41" t="s">
        <v>134</v>
      </c>
      <c r="F717" s="42" t="s">
        <v>134</v>
      </c>
      <c r="G717" s="29" t="s">
        <v>134</v>
      </c>
      <c r="H717" s="29">
        <v>0.8245</v>
      </c>
    </row>
    <row r="718" spans="2:8" ht="12" customHeight="1">
      <c r="B718" s="26" t="s">
        <v>147</v>
      </c>
      <c r="E718" s="41"/>
      <c r="F718" s="42"/>
      <c r="G718" s="29"/>
      <c r="H718" s="29"/>
    </row>
    <row r="719" spans="2:8" ht="12" customHeight="1">
      <c r="B719" s="26"/>
      <c r="C719" s="26" t="s">
        <v>151</v>
      </c>
      <c r="D719" s="40" t="s">
        <v>149</v>
      </c>
      <c r="E719" s="41">
        <v>0.1</v>
      </c>
      <c r="F719" s="42">
        <v>0.00081</v>
      </c>
      <c r="G719" s="29">
        <v>9.95</v>
      </c>
      <c r="H719" s="29">
        <v>0.0081</v>
      </c>
    </row>
    <row r="720" spans="3:8" ht="12" customHeight="1">
      <c r="C720" s="26" t="s">
        <v>146</v>
      </c>
      <c r="D720" s="40" t="s">
        <v>134</v>
      </c>
      <c r="E720" s="41" t="s">
        <v>134</v>
      </c>
      <c r="F720" s="42" t="s">
        <v>134</v>
      </c>
      <c r="G720" s="29" t="s">
        <v>134</v>
      </c>
      <c r="H720" s="29">
        <v>0.0081</v>
      </c>
    </row>
    <row r="721" spans="2:8" ht="12" customHeight="1">
      <c r="B721" s="26" t="s">
        <v>152</v>
      </c>
      <c r="E721" s="41"/>
      <c r="F721" s="42"/>
      <c r="G721" s="29"/>
      <c r="H721" s="29"/>
    </row>
    <row r="722" spans="2:8" ht="12" customHeight="1">
      <c r="B722" s="26"/>
      <c r="C722" s="26" t="s">
        <v>153</v>
      </c>
      <c r="D722" s="40" t="s">
        <v>154</v>
      </c>
      <c r="E722" s="41" t="s">
        <v>134</v>
      </c>
      <c r="F722" s="42">
        <v>3</v>
      </c>
      <c r="G722" s="29">
        <v>0.0081</v>
      </c>
      <c r="H722" s="29">
        <v>0.0002</v>
      </c>
    </row>
    <row r="723" spans="3:8" ht="12" customHeight="1">
      <c r="C723" s="26" t="s">
        <v>146</v>
      </c>
      <c r="D723" s="40" t="s">
        <v>134</v>
      </c>
      <c r="E723" s="41" t="s">
        <v>134</v>
      </c>
      <c r="F723" s="42" t="s">
        <v>134</v>
      </c>
      <c r="G723" s="29" t="s">
        <v>134</v>
      </c>
      <c r="H723" s="29">
        <v>0.0002</v>
      </c>
    </row>
    <row r="724" spans="5:8" ht="12" customHeight="1">
      <c r="E724" s="41"/>
      <c r="F724" s="42"/>
      <c r="G724" s="29"/>
      <c r="H724" s="29"/>
    </row>
    <row r="725" spans="3:8" ht="12" customHeight="1">
      <c r="C725" s="26" t="s">
        <v>155</v>
      </c>
      <c r="D725" s="40" t="s">
        <v>134</v>
      </c>
      <c r="E725" s="41" t="s">
        <v>134</v>
      </c>
      <c r="F725" s="42" t="s">
        <v>134</v>
      </c>
      <c r="G725" s="29" t="s">
        <v>134</v>
      </c>
      <c r="H725" s="44">
        <v>0.8328</v>
      </c>
    </row>
    <row r="726" spans="2:8" ht="12" customHeight="1">
      <c r="B726" s="1" t="str">
        <f>REPT("_",95)</f>
        <v>_______________________________________________________________________________________________</v>
      </c>
      <c r="E726" s="41"/>
      <c r="F726" s="42"/>
      <c r="G726" s="29"/>
      <c r="H726" s="29"/>
    </row>
    <row r="727" spans="5:8" ht="12" customHeight="1">
      <c r="E727" s="41"/>
      <c r="F727" s="42"/>
      <c r="G727" s="29"/>
      <c r="H727" s="29"/>
    </row>
    <row r="728" spans="2:8" ht="12" customHeight="1">
      <c r="B728" s="26" t="s">
        <v>132</v>
      </c>
      <c r="C728" s="39" t="s">
        <v>156</v>
      </c>
      <c r="D728" s="40" t="s">
        <v>133</v>
      </c>
      <c r="E728" s="41">
        <v>1000</v>
      </c>
      <c r="F728" s="42" t="s">
        <v>306</v>
      </c>
      <c r="G728" s="29" t="s">
        <v>134</v>
      </c>
      <c r="H728" s="29" t="s">
        <v>134</v>
      </c>
    </row>
    <row r="729" spans="2:8" ht="12" customHeight="1">
      <c r="B729" s="26" t="s">
        <v>135</v>
      </c>
      <c r="C729" s="26"/>
      <c r="D729" s="40" t="s">
        <v>307</v>
      </c>
      <c r="E729" s="41"/>
      <c r="F729" s="42"/>
      <c r="G729" s="29"/>
      <c r="H729" s="29"/>
    </row>
    <row r="730" spans="2:8" ht="12" customHeight="1">
      <c r="B730" s="26" t="s">
        <v>136</v>
      </c>
      <c r="C730" s="39" t="s">
        <v>157</v>
      </c>
      <c r="E730" s="41"/>
      <c r="F730" s="42"/>
      <c r="G730" s="29"/>
      <c r="H730" s="29"/>
    </row>
    <row r="731" spans="5:8" ht="12" customHeight="1">
      <c r="E731" s="41"/>
      <c r="F731" s="42"/>
      <c r="G731" s="29"/>
      <c r="H731" s="29"/>
    </row>
    <row r="732" spans="2:8" ht="12" customHeight="1">
      <c r="B732" s="26" t="s">
        <v>137</v>
      </c>
      <c r="C732" s="26" t="s">
        <v>138</v>
      </c>
      <c r="D732" s="40" t="s">
        <v>139</v>
      </c>
      <c r="E732" s="41" t="s">
        <v>140</v>
      </c>
      <c r="F732" s="42" t="s">
        <v>141</v>
      </c>
      <c r="G732" s="29" t="s">
        <v>142</v>
      </c>
      <c r="H732" s="29" t="s">
        <v>143</v>
      </c>
    </row>
    <row r="733" spans="5:8" ht="12" customHeight="1">
      <c r="E733" s="41"/>
      <c r="F733" s="42"/>
      <c r="G733" s="29"/>
      <c r="H733" s="29"/>
    </row>
    <row r="734" spans="2:8" ht="12" customHeight="1">
      <c r="B734" s="26" t="s">
        <v>214</v>
      </c>
      <c r="E734" s="41"/>
      <c r="F734" s="42"/>
      <c r="G734" s="29"/>
      <c r="H734" s="29"/>
    </row>
    <row r="735" spans="2:8" ht="12" customHeight="1">
      <c r="B735" s="26" t="s">
        <v>308</v>
      </c>
      <c r="C735" s="26" t="s">
        <v>309</v>
      </c>
      <c r="D735" s="40" t="s">
        <v>168</v>
      </c>
      <c r="E735" s="41">
        <v>1</v>
      </c>
      <c r="F735" s="42">
        <v>0.008</v>
      </c>
      <c r="G735" s="29">
        <v>2.5</v>
      </c>
      <c r="H735" s="29">
        <v>0.02</v>
      </c>
    </row>
    <row r="736" spans="3:8" ht="12" customHeight="1">
      <c r="C736" s="26" t="s">
        <v>146</v>
      </c>
      <c r="D736" s="40" t="s">
        <v>134</v>
      </c>
      <c r="E736" s="41" t="s">
        <v>134</v>
      </c>
      <c r="F736" s="42" t="s">
        <v>134</v>
      </c>
      <c r="G736" s="29" t="s">
        <v>134</v>
      </c>
      <c r="H736" s="29">
        <v>0.02</v>
      </c>
    </row>
    <row r="737" spans="2:8" ht="12" customHeight="1">
      <c r="B737" s="26" t="s">
        <v>147</v>
      </c>
      <c r="E737" s="41"/>
      <c r="F737" s="42"/>
      <c r="G737" s="29"/>
      <c r="H737" s="29"/>
    </row>
    <row r="738" spans="2:8" ht="12" customHeight="1">
      <c r="B738" s="26"/>
      <c r="C738" s="26" t="s">
        <v>148</v>
      </c>
      <c r="D738" s="40" t="s">
        <v>149</v>
      </c>
      <c r="E738" s="41">
        <v>1</v>
      </c>
      <c r="F738" s="42">
        <v>0.008</v>
      </c>
      <c r="G738" s="29">
        <v>14.42</v>
      </c>
      <c r="H738" s="29">
        <v>0.1154</v>
      </c>
    </row>
    <row r="739" spans="2:8" ht="12" customHeight="1">
      <c r="B739" s="26"/>
      <c r="C739" s="26" t="s">
        <v>150</v>
      </c>
      <c r="D739" s="40" t="s">
        <v>149</v>
      </c>
      <c r="E739" s="41">
        <v>8</v>
      </c>
      <c r="F739" s="42">
        <v>0.064</v>
      </c>
      <c r="G739" s="29">
        <v>11.09</v>
      </c>
      <c r="H739" s="29">
        <v>0.7098</v>
      </c>
    </row>
    <row r="740" spans="2:8" ht="12" customHeight="1">
      <c r="B740" s="26"/>
      <c r="C740" s="26" t="s">
        <v>151</v>
      </c>
      <c r="D740" s="40" t="s">
        <v>149</v>
      </c>
      <c r="E740" s="41">
        <v>8</v>
      </c>
      <c r="F740" s="42">
        <v>0.064</v>
      </c>
      <c r="G740" s="29">
        <v>9.95</v>
      </c>
      <c r="H740" s="29">
        <v>0.6368</v>
      </c>
    </row>
    <row r="741" spans="3:8" ht="12" customHeight="1">
      <c r="C741" s="26" t="s">
        <v>146</v>
      </c>
      <c r="D741" s="40" t="s">
        <v>134</v>
      </c>
      <c r="E741" s="41" t="s">
        <v>134</v>
      </c>
      <c r="F741" s="42" t="s">
        <v>134</v>
      </c>
      <c r="G741" s="29" t="s">
        <v>134</v>
      </c>
      <c r="H741" s="29">
        <v>1.462</v>
      </c>
    </row>
    <row r="742" spans="2:8" ht="12" customHeight="1">
      <c r="B742" s="26" t="s">
        <v>159</v>
      </c>
      <c r="E742" s="41"/>
      <c r="F742" s="42"/>
      <c r="G742" s="29"/>
      <c r="H742" s="29"/>
    </row>
    <row r="743" spans="2:8" ht="12" customHeight="1">
      <c r="B743" s="26"/>
      <c r="C743" s="26" t="s">
        <v>310</v>
      </c>
      <c r="D743" s="40" t="s">
        <v>158</v>
      </c>
      <c r="E743" s="41">
        <v>0</v>
      </c>
      <c r="F743" s="42">
        <v>1.05</v>
      </c>
      <c r="G743" s="29">
        <v>2.68</v>
      </c>
      <c r="H743" s="29">
        <v>2.814</v>
      </c>
    </row>
    <row r="744" spans="2:8" ht="12" customHeight="1">
      <c r="B744" s="26"/>
      <c r="C744" s="26" t="s">
        <v>311</v>
      </c>
      <c r="D744" s="40" t="s">
        <v>158</v>
      </c>
      <c r="E744" s="41">
        <v>0</v>
      </c>
      <c r="F744" s="42">
        <v>0.025</v>
      </c>
      <c r="G744" s="29">
        <v>2.99</v>
      </c>
      <c r="H744" s="29">
        <v>0.0748</v>
      </c>
    </row>
    <row r="745" spans="3:8" ht="12" customHeight="1">
      <c r="C745" s="26" t="s">
        <v>146</v>
      </c>
      <c r="D745" s="40" t="s">
        <v>134</v>
      </c>
      <c r="E745" s="41" t="s">
        <v>134</v>
      </c>
      <c r="F745" s="42" t="s">
        <v>134</v>
      </c>
      <c r="G745" s="29" t="s">
        <v>134</v>
      </c>
      <c r="H745" s="29">
        <v>2.8888</v>
      </c>
    </row>
    <row r="746" spans="2:8" ht="12" customHeight="1">
      <c r="B746" s="26" t="s">
        <v>152</v>
      </c>
      <c r="E746" s="41"/>
      <c r="F746" s="42"/>
      <c r="G746" s="29"/>
      <c r="H746" s="29"/>
    </row>
    <row r="747" spans="2:8" ht="12" customHeight="1">
      <c r="B747" s="26"/>
      <c r="C747" s="26" t="s">
        <v>153</v>
      </c>
      <c r="D747" s="40" t="s">
        <v>154</v>
      </c>
      <c r="E747" s="41" t="s">
        <v>134</v>
      </c>
      <c r="F747" s="42">
        <v>3</v>
      </c>
      <c r="G747" s="29">
        <v>1.462</v>
      </c>
      <c r="H747" s="29">
        <v>0.0439</v>
      </c>
    </row>
    <row r="748" spans="3:8" ht="12" customHeight="1">
      <c r="C748" s="26" t="s">
        <v>146</v>
      </c>
      <c r="D748" s="40" t="s">
        <v>134</v>
      </c>
      <c r="E748" s="41" t="s">
        <v>134</v>
      </c>
      <c r="F748" s="42" t="s">
        <v>134</v>
      </c>
      <c r="G748" s="29" t="s">
        <v>134</v>
      </c>
      <c r="H748" s="29">
        <v>0.0439</v>
      </c>
    </row>
    <row r="749" spans="5:8" ht="12" customHeight="1">
      <c r="E749" s="41"/>
      <c r="F749" s="42"/>
      <c r="G749" s="29"/>
      <c r="H749" s="29"/>
    </row>
    <row r="750" spans="3:8" ht="12" customHeight="1">
      <c r="C750" s="26" t="s">
        <v>155</v>
      </c>
      <c r="D750" s="40" t="s">
        <v>134</v>
      </c>
      <c r="E750" s="41" t="s">
        <v>134</v>
      </c>
      <c r="F750" s="42" t="s">
        <v>134</v>
      </c>
      <c r="G750" s="29" t="s">
        <v>134</v>
      </c>
      <c r="H750" s="44">
        <v>4.4147</v>
      </c>
    </row>
    <row r="751" spans="2:8" ht="12" customHeight="1">
      <c r="B751" s="1" t="str">
        <f>REPT("_",95)</f>
        <v>_______________________________________________________________________________________________</v>
      </c>
      <c r="E751" s="41"/>
      <c r="F751" s="42"/>
      <c r="G751" s="29"/>
      <c r="H751" s="29"/>
    </row>
    <row r="752" spans="5:8" ht="12" customHeight="1">
      <c r="E752" s="41"/>
      <c r="F752" s="42"/>
      <c r="G752" s="29"/>
      <c r="H752" s="29"/>
    </row>
    <row r="753" spans="2:9" ht="12" customHeight="1">
      <c r="B753" s="24" t="s">
        <v>132</v>
      </c>
      <c r="C753" s="45" t="s">
        <v>224</v>
      </c>
      <c r="D753" s="24" t="s">
        <v>133</v>
      </c>
      <c r="E753" s="46">
        <v>600</v>
      </c>
      <c r="F753" s="47" t="s">
        <v>257</v>
      </c>
      <c r="G753" s="48" t="s">
        <v>134</v>
      </c>
      <c r="H753" s="48" t="s">
        <v>134</v>
      </c>
      <c r="I753" s="49" t="s">
        <v>134</v>
      </c>
    </row>
    <row r="754" spans="2:9" ht="12" customHeight="1">
      <c r="B754" s="24" t="s">
        <v>135</v>
      </c>
      <c r="C754" s="24"/>
      <c r="D754" s="24" t="s">
        <v>258</v>
      </c>
      <c r="E754" s="46"/>
      <c r="F754" s="47"/>
      <c r="G754" s="48"/>
      <c r="H754" s="48"/>
      <c r="I754" s="49"/>
    </row>
    <row r="755" spans="2:9" ht="12" customHeight="1">
      <c r="B755" s="50"/>
      <c r="C755" s="24" t="s">
        <v>134</v>
      </c>
      <c r="D755" s="24" t="s">
        <v>327</v>
      </c>
      <c r="E755" s="46"/>
      <c r="F755" s="47"/>
      <c r="G755" s="48"/>
      <c r="H755" s="48"/>
      <c r="I755" s="49"/>
    </row>
    <row r="756" spans="2:9" ht="12" customHeight="1">
      <c r="B756" s="24" t="s">
        <v>136</v>
      </c>
      <c r="C756" s="45" t="s">
        <v>336</v>
      </c>
      <c r="D756" s="50"/>
      <c r="E756" s="46"/>
      <c r="F756" s="47"/>
      <c r="G756" s="48"/>
      <c r="H756" s="48"/>
      <c r="I756" s="49"/>
    </row>
    <row r="757" spans="2:9" ht="12" customHeight="1">
      <c r="B757" s="50"/>
      <c r="C757" s="50"/>
      <c r="D757" s="50"/>
      <c r="E757" s="46"/>
      <c r="F757" s="47"/>
      <c r="G757" s="48"/>
      <c r="H757" s="48"/>
      <c r="I757" s="49"/>
    </row>
    <row r="758" spans="2:8" ht="12" customHeight="1">
      <c r="B758" s="24" t="s">
        <v>137</v>
      </c>
      <c r="C758" s="24" t="s">
        <v>138</v>
      </c>
      <c r="D758" s="51" t="s">
        <v>139</v>
      </c>
      <c r="E758" s="52" t="s">
        <v>140</v>
      </c>
      <c r="F758" s="53" t="s">
        <v>141</v>
      </c>
      <c r="G758" s="54" t="s">
        <v>142</v>
      </c>
      <c r="H758" s="54" t="s">
        <v>143</v>
      </c>
    </row>
    <row r="759" spans="2:8" ht="12" customHeight="1">
      <c r="B759" s="50"/>
      <c r="C759" s="50"/>
      <c r="D759" s="50"/>
      <c r="E759" s="46"/>
      <c r="F759" s="47"/>
      <c r="G759" s="48"/>
      <c r="H759" s="48"/>
    </row>
    <row r="760" spans="2:8" ht="12" customHeight="1">
      <c r="B760" s="24" t="s">
        <v>144</v>
      </c>
      <c r="C760" s="50"/>
      <c r="D760" s="50"/>
      <c r="E760" s="46"/>
      <c r="F760" s="47"/>
      <c r="G760" s="48"/>
      <c r="H760" s="48"/>
    </row>
    <row r="761" spans="2:8" ht="12" customHeight="1">
      <c r="B761" s="24" t="s">
        <v>51</v>
      </c>
      <c r="C761" s="24" t="s">
        <v>234</v>
      </c>
      <c r="D761" s="51" t="s">
        <v>169</v>
      </c>
      <c r="E761" s="52">
        <v>0</v>
      </c>
      <c r="F761" s="55">
        <v>0.02</v>
      </c>
      <c r="G761" s="54">
        <v>9.8956</v>
      </c>
      <c r="H761" s="54">
        <v>0.1979</v>
      </c>
    </row>
    <row r="762" spans="2:8" ht="12" customHeight="1">
      <c r="B762" s="50"/>
      <c r="C762" s="24" t="s">
        <v>146</v>
      </c>
      <c r="D762" s="51" t="s">
        <v>134</v>
      </c>
      <c r="E762" s="52" t="s">
        <v>134</v>
      </c>
      <c r="F762" s="55" t="s">
        <v>134</v>
      </c>
      <c r="G762" s="54" t="s">
        <v>134</v>
      </c>
      <c r="H762" s="54">
        <v>0.1979</v>
      </c>
    </row>
    <row r="763" spans="2:8" ht="12" customHeight="1">
      <c r="B763" s="24" t="s">
        <v>147</v>
      </c>
      <c r="C763" s="50"/>
      <c r="D763" s="56"/>
      <c r="E763" s="52"/>
      <c r="F763" s="55"/>
      <c r="G763" s="54"/>
      <c r="H763" s="54"/>
    </row>
    <row r="764" spans="2:8" ht="12" customHeight="1">
      <c r="B764" s="24" t="s">
        <v>332</v>
      </c>
      <c r="C764" s="24" t="s">
        <v>148</v>
      </c>
      <c r="D764" s="51" t="s">
        <v>149</v>
      </c>
      <c r="E764" s="52">
        <v>0.1</v>
      </c>
      <c r="F764" s="55">
        <v>0.00133</v>
      </c>
      <c r="G764" s="54">
        <v>14.42</v>
      </c>
      <c r="H764" s="54">
        <v>0.0192</v>
      </c>
    </row>
    <row r="765" spans="2:8" ht="12" customHeight="1">
      <c r="B765" s="24" t="s">
        <v>333</v>
      </c>
      <c r="C765" s="24" t="s">
        <v>171</v>
      </c>
      <c r="D765" s="51" t="s">
        <v>149</v>
      </c>
      <c r="E765" s="52">
        <v>1</v>
      </c>
      <c r="F765" s="55">
        <v>0.01333</v>
      </c>
      <c r="G765" s="54">
        <v>8.97</v>
      </c>
      <c r="H765" s="54">
        <v>0.1196</v>
      </c>
    </row>
    <row r="766" spans="2:8" ht="12" customHeight="1">
      <c r="B766" s="50"/>
      <c r="C766" s="24" t="s">
        <v>146</v>
      </c>
      <c r="D766" s="51" t="s">
        <v>134</v>
      </c>
      <c r="E766" s="52" t="s">
        <v>134</v>
      </c>
      <c r="F766" s="55" t="s">
        <v>134</v>
      </c>
      <c r="G766" s="54" t="s">
        <v>134</v>
      </c>
      <c r="H766" s="54">
        <v>0.1388</v>
      </c>
    </row>
    <row r="767" spans="2:8" ht="12" customHeight="1">
      <c r="B767" s="24" t="s">
        <v>159</v>
      </c>
      <c r="C767" s="50"/>
      <c r="D767" s="56"/>
      <c r="E767" s="52"/>
      <c r="F767" s="55"/>
      <c r="G767" s="54"/>
      <c r="H767" s="54"/>
    </row>
    <row r="768" spans="2:8" ht="12" customHeight="1">
      <c r="B768" s="24" t="s">
        <v>337</v>
      </c>
      <c r="C768" s="24" t="s">
        <v>338</v>
      </c>
      <c r="D768" s="51" t="s">
        <v>339</v>
      </c>
      <c r="E768" s="52">
        <v>0</v>
      </c>
      <c r="F768" s="55">
        <v>0.04</v>
      </c>
      <c r="G768" s="54">
        <v>1.2</v>
      </c>
      <c r="H768" s="54">
        <v>0.048</v>
      </c>
    </row>
    <row r="769" spans="2:8" ht="12" customHeight="1">
      <c r="B769" s="50"/>
      <c r="C769" s="24" t="s">
        <v>146</v>
      </c>
      <c r="D769" s="24" t="s">
        <v>134</v>
      </c>
      <c r="E769" s="46" t="s">
        <v>134</v>
      </c>
      <c r="F769" s="55" t="s">
        <v>134</v>
      </c>
      <c r="G769" s="54" t="s">
        <v>134</v>
      </c>
      <c r="H769" s="54">
        <v>0.048</v>
      </c>
    </row>
    <row r="770" spans="2:8" ht="12" customHeight="1">
      <c r="B770" s="24" t="s">
        <v>152</v>
      </c>
      <c r="C770" s="50"/>
      <c r="D770" s="50"/>
      <c r="E770" s="46"/>
      <c r="F770" s="55"/>
      <c r="G770" s="54"/>
      <c r="H770" s="54"/>
    </row>
    <row r="771" spans="2:8" ht="12" customHeight="1">
      <c r="B771" s="24" t="s">
        <v>334</v>
      </c>
      <c r="C771" s="24" t="s">
        <v>153</v>
      </c>
      <c r="D771" s="24" t="s">
        <v>154</v>
      </c>
      <c r="E771" s="46" t="s">
        <v>134</v>
      </c>
      <c r="F771" s="55">
        <v>3</v>
      </c>
      <c r="G771" s="54">
        <v>0.1388</v>
      </c>
      <c r="H771" s="54">
        <v>0.0042</v>
      </c>
    </row>
    <row r="772" spans="2:8" ht="12" customHeight="1">
      <c r="B772" s="50"/>
      <c r="C772" s="24" t="s">
        <v>146</v>
      </c>
      <c r="D772" s="24" t="s">
        <v>134</v>
      </c>
      <c r="E772" s="46" t="s">
        <v>134</v>
      </c>
      <c r="F772" s="47" t="s">
        <v>134</v>
      </c>
      <c r="G772" s="54" t="s">
        <v>134</v>
      </c>
      <c r="H772" s="54">
        <v>0.0042</v>
      </c>
    </row>
    <row r="773" spans="2:8" ht="12" customHeight="1">
      <c r="B773" s="50"/>
      <c r="C773" s="50"/>
      <c r="D773" s="50"/>
      <c r="E773" s="46"/>
      <c r="F773" s="47"/>
      <c r="G773" s="54"/>
      <c r="H773" s="54"/>
    </row>
    <row r="774" spans="2:8" ht="12" customHeight="1">
      <c r="B774" s="50"/>
      <c r="C774" s="24" t="s">
        <v>155</v>
      </c>
      <c r="D774" s="24" t="s">
        <v>134</v>
      </c>
      <c r="E774" s="46" t="s">
        <v>134</v>
      </c>
      <c r="F774" s="47" t="s">
        <v>134</v>
      </c>
      <c r="G774" s="54" t="s">
        <v>134</v>
      </c>
      <c r="H774" s="57">
        <v>0.3889</v>
      </c>
    </row>
    <row r="775" spans="2:8" ht="12" customHeight="1">
      <c r="B775" s="1" t="str">
        <f>REPT("_",95)</f>
        <v>_______________________________________________________________________________________________</v>
      </c>
      <c r="E775" s="41"/>
      <c r="F775" s="42"/>
      <c r="G775" s="29"/>
      <c r="H775" s="29"/>
    </row>
    <row r="776" spans="2:9" ht="12" customHeight="1">
      <c r="B776" s="24" t="s">
        <v>132</v>
      </c>
      <c r="C776" s="45" t="s">
        <v>329</v>
      </c>
      <c r="D776" s="24" t="s">
        <v>133</v>
      </c>
      <c r="E776" s="46">
        <v>40</v>
      </c>
      <c r="F776" s="47" t="s">
        <v>222</v>
      </c>
      <c r="G776" s="48" t="s">
        <v>134</v>
      </c>
      <c r="H776" s="48" t="s">
        <v>134</v>
      </c>
      <c r="I776" s="49" t="s">
        <v>134</v>
      </c>
    </row>
    <row r="777" spans="2:9" ht="12" customHeight="1">
      <c r="B777" s="24" t="s">
        <v>135</v>
      </c>
      <c r="C777" s="24"/>
      <c r="D777" s="24" t="s">
        <v>223</v>
      </c>
      <c r="E777" s="46"/>
      <c r="F777" s="47"/>
      <c r="G777" s="48"/>
      <c r="H777" s="48"/>
      <c r="I777" s="49"/>
    </row>
    <row r="778" spans="2:9" ht="12" customHeight="1">
      <c r="B778" s="24" t="s">
        <v>136</v>
      </c>
      <c r="C778" s="45" t="s">
        <v>330</v>
      </c>
      <c r="D778" s="50"/>
      <c r="E778" s="46"/>
      <c r="F778" s="47"/>
      <c r="G778" s="48"/>
      <c r="H778" s="48"/>
      <c r="I778" s="49"/>
    </row>
    <row r="779" spans="2:9" ht="12" customHeight="1">
      <c r="B779" s="50"/>
      <c r="C779" s="50"/>
      <c r="D779" s="50"/>
      <c r="E779" s="46"/>
      <c r="F779" s="47"/>
      <c r="G779" s="48"/>
      <c r="H779" s="48"/>
      <c r="I779" s="49"/>
    </row>
    <row r="780" spans="2:9" ht="12" customHeight="1">
      <c r="B780" s="24" t="s">
        <v>137</v>
      </c>
      <c r="C780" s="24" t="s">
        <v>138</v>
      </c>
      <c r="D780" s="51" t="s">
        <v>139</v>
      </c>
      <c r="E780" s="52" t="s">
        <v>140</v>
      </c>
      <c r="F780" s="53" t="s">
        <v>141</v>
      </c>
      <c r="G780" s="54" t="s">
        <v>142</v>
      </c>
      <c r="H780" s="54" t="s">
        <v>143</v>
      </c>
      <c r="I780" s="49"/>
    </row>
    <row r="781" spans="2:9" ht="12" customHeight="1">
      <c r="B781" s="50"/>
      <c r="C781" s="50"/>
      <c r="D781" s="50"/>
      <c r="E781" s="46"/>
      <c r="F781" s="47"/>
      <c r="G781" s="48"/>
      <c r="H781" s="48"/>
      <c r="I781" s="49"/>
    </row>
    <row r="782" spans="2:9" ht="12" customHeight="1">
      <c r="B782" s="24" t="s">
        <v>214</v>
      </c>
      <c r="C782" s="50"/>
      <c r="D782" s="50"/>
      <c r="E782" s="46"/>
      <c r="F782" s="47"/>
      <c r="G782" s="48"/>
      <c r="H782" s="48"/>
      <c r="I782" s="49"/>
    </row>
    <row r="783" spans="2:9" ht="12" customHeight="1">
      <c r="B783" s="24" t="s">
        <v>331</v>
      </c>
      <c r="C783" s="24" t="s">
        <v>263</v>
      </c>
      <c r="D783" s="51" t="s">
        <v>168</v>
      </c>
      <c r="E783" s="52">
        <v>1</v>
      </c>
      <c r="F783" s="53">
        <v>0.2</v>
      </c>
      <c r="G783" s="54">
        <v>65.4146</v>
      </c>
      <c r="H783" s="54">
        <v>13.0829</v>
      </c>
      <c r="I783" s="49"/>
    </row>
    <row r="784" spans="2:9" ht="12" customHeight="1">
      <c r="B784" s="50"/>
      <c r="C784" s="24" t="s">
        <v>146</v>
      </c>
      <c r="D784" s="51" t="s">
        <v>134</v>
      </c>
      <c r="E784" s="52" t="s">
        <v>134</v>
      </c>
      <c r="F784" s="53" t="s">
        <v>134</v>
      </c>
      <c r="G784" s="54" t="s">
        <v>134</v>
      </c>
      <c r="H784" s="54">
        <v>13.0829</v>
      </c>
      <c r="I784" s="49"/>
    </row>
    <row r="785" spans="2:9" ht="12" customHeight="1">
      <c r="B785" s="24" t="s">
        <v>147</v>
      </c>
      <c r="C785" s="50"/>
      <c r="D785" s="56"/>
      <c r="E785" s="52"/>
      <c r="F785" s="53"/>
      <c r="G785" s="54"/>
      <c r="H785" s="54"/>
      <c r="I785" s="49"/>
    </row>
    <row r="786" spans="2:9" ht="12" customHeight="1">
      <c r="B786" s="24" t="s">
        <v>332</v>
      </c>
      <c r="C786" s="24" t="s">
        <v>148</v>
      </c>
      <c r="D786" s="51" t="s">
        <v>149</v>
      </c>
      <c r="E786" s="52">
        <v>0.4</v>
      </c>
      <c r="F786" s="53">
        <v>0.08</v>
      </c>
      <c r="G786" s="54">
        <v>14.42</v>
      </c>
      <c r="H786" s="54">
        <v>1.1536</v>
      </c>
      <c r="I786" s="49"/>
    </row>
    <row r="787" spans="2:9" ht="12" customHeight="1">
      <c r="B787" s="24" t="s">
        <v>333</v>
      </c>
      <c r="C787" s="24" t="s">
        <v>171</v>
      </c>
      <c r="D787" s="51" t="s">
        <v>149</v>
      </c>
      <c r="E787" s="52">
        <v>6</v>
      </c>
      <c r="F787" s="53">
        <v>1.2</v>
      </c>
      <c r="G787" s="54">
        <v>8.97</v>
      </c>
      <c r="H787" s="54">
        <v>10.764</v>
      </c>
      <c r="I787" s="49"/>
    </row>
    <row r="788" spans="2:9" ht="12" customHeight="1">
      <c r="B788" s="50"/>
      <c r="C788" s="24" t="s">
        <v>146</v>
      </c>
      <c r="D788" s="51" t="s">
        <v>134</v>
      </c>
      <c r="E788" s="52" t="s">
        <v>134</v>
      </c>
      <c r="F788" s="53" t="s">
        <v>134</v>
      </c>
      <c r="G788" s="54" t="s">
        <v>134</v>
      </c>
      <c r="H788" s="54">
        <v>11.9176</v>
      </c>
      <c r="I788" s="49"/>
    </row>
    <row r="789" spans="2:9" ht="12" customHeight="1">
      <c r="B789" s="24" t="s">
        <v>152</v>
      </c>
      <c r="C789" s="50"/>
      <c r="D789" s="50"/>
      <c r="E789" s="46"/>
      <c r="F789" s="47"/>
      <c r="G789" s="48"/>
      <c r="H789" s="48"/>
      <c r="I789" s="49"/>
    </row>
    <row r="790" spans="2:9" ht="12" customHeight="1">
      <c r="B790" s="24" t="s">
        <v>334</v>
      </c>
      <c r="C790" s="24" t="s">
        <v>153</v>
      </c>
      <c r="D790" s="24" t="s">
        <v>154</v>
      </c>
      <c r="E790" s="46" t="s">
        <v>134</v>
      </c>
      <c r="F790" s="53">
        <v>3</v>
      </c>
      <c r="G790" s="54">
        <v>11.9176</v>
      </c>
      <c r="H790" s="54">
        <v>0.3575</v>
      </c>
      <c r="I790" s="49"/>
    </row>
    <row r="791" spans="2:9" ht="12" customHeight="1">
      <c r="B791" s="50"/>
      <c r="C791" s="24" t="s">
        <v>146</v>
      </c>
      <c r="D791" s="24" t="s">
        <v>134</v>
      </c>
      <c r="E791" s="46" t="s">
        <v>134</v>
      </c>
      <c r="F791" s="53" t="s">
        <v>134</v>
      </c>
      <c r="G791" s="54" t="s">
        <v>134</v>
      </c>
      <c r="H791" s="54">
        <v>0.3575</v>
      </c>
      <c r="I791" s="49"/>
    </row>
    <row r="792" spans="2:9" ht="12" customHeight="1">
      <c r="B792" s="50"/>
      <c r="C792" s="50"/>
      <c r="D792" s="50"/>
      <c r="E792" s="46"/>
      <c r="F792" s="53"/>
      <c r="G792" s="54"/>
      <c r="H792" s="54"/>
      <c r="I792" s="49"/>
    </row>
    <row r="793" spans="2:9" ht="12" customHeight="1">
      <c r="B793" s="50"/>
      <c r="C793" s="24" t="s">
        <v>155</v>
      </c>
      <c r="D793" s="24" t="s">
        <v>134</v>
      </c>
      <c r="E793" s="46" t="s">
        <v>134</v>
      </c>
      <c r="F793" s="53" t="s">
        <v>134</v>
      </c>
      <c r="G793" s="54" t="s">
        <v>134</v>
      </c>
      <c r="H793" s="57">
        <v>25.358</v>
      </c>
      <c r="I793" s="49"/>
    </row>
    <row r="794" spans="2:8" ht="12" customHeight="1">
      <c r="B794" s="1" t="str">
        <f>REPT("_",95)</f>
        <v>_______________________________________________________________________________________________</v>
      </c>
      <c r="E794" s="41"/>
      <c r="F794" s="42"/>
      <c r="G794" s="29"/>
      <c r="H794" s="29"/>
    </row>
    <row r="795" spans="2:8" ht="12" customHeight="1">
      <c r="B795" s="26" t="s">
        <v>132</v>
      </c>
      <c r="C795" s="39" t="s">
        <v>315</v>
      </c>
      <c r="D795" s="40" t="s">
        <v>133</v>
      </c>
      <c r="E795" s="41">
        <v>340.55</v>
      </c>
      <c r="F795" s="42" t="s">
        <v>316</v>
      </c>
      <c r="G795" s="29" t="s">
        <v>134</v>
      </c>
      <c r="H795" s="29" t="s">
        <v>134</v>
      </c>
    </row>
    <row r="796" spans="2:8" ht="12" customHeight="1">
      <c r="B796" s="26" t="s">
        <v>135</v>
      </c>
      <c r="C796" s="26"/>
      <c r="D796" s="40" t="s">
        <v>297</v>
      </c>
      <c r="E796" s="41"/>
      <c r="F796" s="42"/>
      <c r="G796" s="29"/>
      <c r="H796" s="29"/>
    </row>
    <row r="797" spans="2:8" ht="12" customHeight="1">
      <c r="B797" s="26" t="s">
        <v>136</v>
      </c>
      <c r="C797" s="39" t="s">
        <v>317</v>
      </c>
      <c r="E797" s="41"/>
      <c r="F797" s="42"/>
      <c r="G797" s="29"/>
      <c r="H797" s="29"/>
    </row>
    <row r="798" spans="5:8" ht="12" customHeight="1">
      <c r="E798" s="41"/>
      <c r="F798" s="42"/>
      <c r="G798" s="29"/>
      <c r="H798" s="29"/>
    </row>
    <row r="799" spans="2:8" ht="12" customHeight="1">
      <c r="B799" s="26" t="s">
        <v>137</v>
      </c>
      <c r="C799" s="26" t="s">
        <v>138</v>
      </c>
      <c r="D799" s="40" t="s">
        <v>139</v>
      </c>
      <c r="E799" s="41" t="s">
        <v>140</v>
      </c>
      <c r="F799" s="42" t="s">
        <v>141</v>
      </c>
      <c r="G799" s="29" t="s">
        <v>142</v>
      </c>
      <c r="H799" s="29" t="s">
        <v>143</v>
      </c>
    </row>
    <row r="800" spans="5:8" ht="12" customHeight="1">
      <c r="E800" s="41"/>
      <c r="F800" s="42"/>
      <c r="G800" s="29"/>
      <c r="H800" s="29"/>
    </row>
    <row r="801" spans="2:8" ht="12" customHeight="1">
      <c r="B801" s="26" t="s">
        <v>214</v>
      </c>
      <c r="E801" s="41"/>
      <c r="F801" s="42"/>
      <c r="G801" s="29"/>
      <c r="H801" s="29"/>
    </row>
    <row r="802" spans="2:8" ht="12" customHeight="1">
      <c r="B802" s="26"/>
      <c r="C802" s="26" t="s">
        <v>215</v>
      </c>
      <c r="D802" s="40" t="s">
        <v>168</v>
      </c>
      <c r="E802" s="41">
        <v>1</v>
      </c>
      <c r="F802" s="42">
        <v>0.02349</v>
      </c>
      <c r="G802" s="29">
        <v>101.17</v>
      </c>
      <c r="H802" s="29">
        <v>2.3765</v>
      </c>
    </row>
    <row r="803" spans="3:8" ht="12" customHeight="1">
      <c r="C803" s="26" t="s">
        <v>146</v>
      </c>
      <c r="D803" s="40" t="s">
        <v>134</v>
      </c>
      <c r="E803" s="41" t="s">
        <v>134</v>
      </c>
      <c r="F803" s="42" t="s">
        <v>134</v>
      </c>
      <c r="G803" s="29" t="s">
        <v>134</v>
      </c>
      <c r="H803" s="29">
        <v>2.3765</v>
      </c>
    </row>
    <row r="804" spans="2:8" ht="12" customHeight="1">
      <c r="B804" s="26" t="s">
        <v>147</v>
      </c>
      <c r="E804" s="41"/>
      <c r="F804" s="42"/>
      <c r="G804" s="29"/>
      <c r="H804" s="29"/>
    </row>
    <row r="805" spans="2:8" ht="12" customHeight="1">
      <c r="B805" s="26"/>
      <c r="C805" s="26" t="s">
        <v>151</v>
      </c>
      <c r="D805" s="40" t="s">
        <v>149</v>
      </c>
      <c r="E805" s="41">
        <v>0.1</v>
      </c>
      <c r="F805" s="42">
        <v>0.00235</v>
      </c>
      <c r="G805" s="29">
        <v>9.95</v>
      </c>
      <c r="H805" s="29">
        <v>0.0234</v>
      </c>
    </row>
    <row r="806" spans="3:8" ht="12" customHeight="1">
      <c r="C806" s="26" t="s">
        <v>146</v>
      </c>
      <c r="D806" s="40" t="s">
        <v>134</v>
      </c>
      <c r="E806" s="41" t="s">
        <v>134</v>
      </c>
      <c r="F806" s="42" t="s">
        <v>134</v>
      </c>
      <c r="G806" s="29" t="s">
        <v>134</v>
      </c>
      <c r="H806" s="29">
        <v>0.0234</v>
      </c>
    </row>
    <row r="807" spans="2:8" ht="12" customHeight="1">
      <c r="B807" s="26" t="s">
        <v>152</v>
      </c>
      <c r="E807" s="41"/>
      <c r="F807" s="42"/>
      <c r="G807" s="29"/>
      <c r="H807" s="29"/>
    </row>
    <row r="808" spans="2:8" ht="12" customHeight="1">
      <c r="B808" s="26"/>
      <c r="C808" s="26" t="s">
        <v>153</v>
      </c>
      <c r="D808" s="40" t="s">
        <v>154</v>
      </c>
      <c r="E808" s="41" t="s">
        <v>134</v>
      </c>
      <c r="F808" s="42">
        <v>3</v>
      </c>
      <c r="G808" s="29">
        <v>0.0234</v>
      </c>
      <c r="H808" s="29">
        <v>0.0007</v>
      </c>
    </row>
    <row r="809" spans="3:8" ht="12" customHeight="1">
      <c r="C809" s="26" t="s">
        <v>146</v>
      </c>
      <c r="D809" s="40" t="s">
        <v>134</v>
      </c>
      <c r="E809" s="41" t="s">
        <v>134</v>
      </c>
      <c r="F809" s="42" t="s">
        <v>134</v>
      </c>
      <c r="G809" s="29" t="s">
        <v>134</v>
      </c>
      <c r="H809" s="29">
        <v>0.0007</v>
      </c>
    </row>
    <row r="810" spans="5:8" ht="12" customHeight="1">
      <c r="E810" s="41"/>
      <c r="F810" s="42"/>
      <c r="G810" s="29"/>
      <c r="H810" s="29"/>
    </row>
    <row r="811" spans="3:8" ht="12" customHeight="1">
      <c r="C811" s="26" t="s">
        <v>155</v>
      </c>
      <c r="D811" s="40" t="s">
        <v>134</v>
      </c>
      <c r="E811" s="41" t="s">
        <v>134</v>
      </c>
      <c r="F811" s="42" t="s">
        <v>134</v>
      </c>
      <c r="G811" s="29" t="s">
        <v>134</v>
      </c>
      <c r="H811" s="44">
        <v>2.4006</v>
      </c>
    </row>
    <row r="812" spans="2:8" ht="12" customHeight="1">
      <c r="B812" s="1" t="str">
        <f>REPT("_",95)</f>
        <v>_______________________________________________________________________________________________</v>
      </c>
      <c r="E812" s="41"/>
      <c r="F812" s="42"/>
      <c r="G812" s="29"/>
      <c r="H812" s="29"/>
    </row>
    <row r="813" spans="5:8" ht="12" customHeight="1">
      <c r="E813" s="41"/>
      <c r="F813" s="42"/>
      <c r="G813" s="29"/>
      <c r="H813" s="29"/>
    </row>
    <row r="814" spans="2:8" ht="12" customHeight="1">
      <c r="B814" s="26" t="s">
        <v>132</v>
      </c>
      <c r="C814" s="39" t="s">
        <v>318</v>
      </c>
      <c r="D814" s="40" t="s">
        <v>133</v>
      </c>
      <c r="E814" s="41">
        <v>967.16</v>
      </c>
      <c r="F814" s="42" t="s">
        <v>316</v>
      </c>
      <c r="G814" s="29" t="s">
        <v>134</v>
      </c>
      <c r="H814" s="29" t="s">
        <v>134</v>
      </c>
    </row>
    <row r="815" spans="2:8" ht="12" customHeight="1">
      <c r="B815" s="26" t="s">
        <v>135</v>
      </c>
      <c r="C815" s="26"/>
      <c r="D815" s="40" t="s">
        <v>297</v>
      </c>
      <c r="E815" s="41"/>
      <c r="F815" s="42"/>
      <c r="G815" s="29"/>
      <c r="H815" s="29"/>
    </row>
    <row r="816" spans="2:8" ht="12" customHeight="1">
      <c r="B816" s="26" t="s">
        <v>136</v>
      </c>
      <c r="C816" s="39" t="s">
        <v>319</v>
      </c>
      <c r="E816" s="41"/>
      <c r="F816" s="42"/>
      <c r="G816" s="29"/>
      <c r="H816" s="29"/>
    </row>
    <row r="817" spans="5:8" ht="12" customHeight="1">
      <c r="E817" s="41"/>
      <c r="F817" s="42"/>
      <c r="G817" s="29"/>
      <c r="H817" s="29"/>
    </row>
    <row r="818" spans="2:8" ht="12" customHeight="1">
      <c r="B818" s="26" t="s">
        <v>137</v>
      </c>
      <c r="C818" s="26" t="s">
        <v>138</v>
      </c>
      <c r="D818" s="40" t="s">
        <v>139</v>
      </c>
      <c r="E818" s="41" t="s">
        <v>140</v>
      </c>
      <c r="F818" s="42" t="s">
        <v>141</v>
      </c>
      <c r="G818" s="29" t="s">
        <v>142</v>
      </c>
      <c r="H818" s="29" t="s">
        <v>143</v>
      </c>
    </row>
    <row r="819" spans="5:8" ht="12" customHeight="1">
      <c r="E819" s="41"/>
      <c r="F819" s="42"/>
      <c r="G819" s="29"/>
      <c r="H819" s="29"/>
    </row>
    <row r="820" spans="2:8" ht="12" customHeight="1">
      <c r="B820" s="26" t="s">
        <v>214</v>
      </c>
      <c r="E820" s="41"/>
      <c r="F820" s="42"/>
      <c r="G820" s="29"/>
      <c r="H820" s="29"/>
    </row>
    <row r="821" spans="2:8" ht="12" customHeight="1">
      <c r="B821" s="26"/>
      <c r="C821" s="26" t="s">
        <v>215</v>
      </c>
      <c r="D821" s="40" t="s">
        <v>168</v>
      </c>
      <c r="E821" s="41">
        <v>1</v>
      </c>
      <c r="F821" s="42">
        <v>0.00827</v>
      </c>
      <c r="G821" s="29">
        <v>101.17</v>
      </c>
      <c r="H821" s="29">
        <v>0.8367</v>
      </c>
    </row>
    <row r="822" spans="3:8" ht="12" customHeight="1">
      <c r="C822" s="26" t="s">
        <v>146</v>
      </c>
      <c r="D822" s="40" t="s">
        <v>134</v>
      </c>
      <c r="E822" s="41" t="s">
        <v>134</v>
      </c>
      <c r="F822" s="42" t="s">
        <v>134</v>
      </c>
      <c r="G822" s="29" t="s">
        <v>134</v>
      </c>
      <c r="H822" s="29">
        <v>0.8367</v>
      </c>
    </row>
    <row r="823" spans="2:8" ht="12" customHeight="1">
      <c r="B823" s="26" t="s">
        <v>147</v>
      </c>
      <c r="E823" s="41"/>
      <c r="F823" s="42"/>
      <c r="G823" s="29"/>
      <c r="H823" s="29"/>
    </row>
    <row r="824" spans="2:8" ht="12" customHeight="1">
      <c r="B824" s="26"/>
      <c r="C824" s="26" t="s">
        <v>151</v>
      </c>
      <c r="D824" s="40" t="s">
        <v>149</v>
      </c>
      <c r="E824" s="41">
        <v>0.1</v>
      </c>
      <c r="F824" s="42">
        <v>0.00083</v>
      </c>
      <c r="G824" s="29">
        <v>9.95</v>
      </c>
      <c r="H824" s="29">
        <v>0.0083</v>
      </c>
    </row>
    <row r="825" spans="3:8" ht="12" customHeight="1">
      <c r="C825" s="26" t="s">
        <v>146</v>
      </c>
      <c r="D825" s="40" t="s">
        <v>134</v>
      </c>
      <c r="E825" s="41" t="s">
        <v>134</v>
      </c>
      <c r="F825" s="42" t="s">
        <v>134</v>
      </c>
      <c r="G825" s="29" t="s">
        <v>134</v>
      </c>
      <c r="H825" s="29">
        <v>0.0083</v>
      </c>
    </row>
    <row r="826" spans="2:8" ht="12" customHeight="1">
      <c r="B826" s="26" t="s">
        <v>152</v>
      </c>
      <c r="E826" s="41"/>
      <c r="F826" s="42"/>
      <c r="G826" s="29"/>
      <c r="H826" s="29"/>
    </row>
    <row r="827" spans="2:8" ht="12" customHeight="1">
      <c r="B827" s="26"/>
      <c r="C827" s="26" t="s">
        <v>153</v>
      </c>
      <c r="D827" s="40" t="s">
        <v>154</v>
      </c>
      <c r="E827" s="41" t="s">
        <v>134</v>
      </c>
      <c r="F827" s="42">
        <v>3</v>
      </c>
      <c r="G827" s="29">
        <v>0.0083</v>
      </c>
      <c r="H827" s="29">
        <v>0.0002</v>
      </c>
    </row>
    <row r="828" spans="3:8" ht="12" customHeight="1">
      <c r="C828" s="26" t="s">
        <v>146</v>
      </c>
      <c r="D828" s="40" t="s">
        <v>134</v>
      </c>
      <c r="E828" s="41" t="s">
        <v>134</v>
      </c>
      <c r="F828" s="42" t="s">
        <v>134</v>
      </c>
      <c r="G828" s="29" t="s">
        <v>134</v>
      </c>
      <c r="H828" s="29">
        <v>0.0002</v>
      </c>
    </row>
    <row r="829" spans="5:8" ht="12" customHeight="1">
      <c r="E829" s="41"/>
      <c r="F829" s="42"/>
      <c r="G829" s="29"/>
      <c r="H829" s="29"/>
    </row>
    <row r="830" spans="3:8" ht="12" customHeight="1">
      <c r="C830" s="26" t="s">
        <v>155</v>
      </c>
      <c r="D830" s="40" t="s">
        <v>134</v>
      </c>
      <c r="E830" s="41" t="s">
        <v>134</v>
      </c>
      <c r="F830" s="42" t="s">
        <v>134</v>
      </c>
      <c r="G830" s="29" t="s">
        <v>134</v>
      </c>
      <c r="H830" s="44">
        <v>0.8452</v>
      </c>
    </row>
    <row r="831" spans="2:8" ht="12" customHeight="1">
      <c r="B831" s="1" t="str">
        <f>REPT("_",95)</f>
        <v>_______________________________________________________________________________________________</v>
      </c>
      <c r="E831" s="41"/>
      <c r="F831" s="42"/>
      <c r="G831" s="29"/>
      <c r="H831" s="29"/>
    </row>
    <row r="832" spans="5:8" ht="12" customHeight="1">
      <c r="E832" s="41"/>
      <c r="F832" s="42"/>
      <c r="G832" s="29"/>
      <c r="H832" s="29"/>
    </row>
    <row r="833" spans="2:8" ht="12" customHeight="1">
      <c r="B833" s="26" t="s">
        <v>132</v>
      </c>
      <c r="C833" s="39" t="s">
        <v>102</v>
      </c>
      <c r="D833" s="40" t="s">
        <v>133</v>
      </c>
      <c r="E833" s="41"/>
      <c r="F833" s="42"/>
      <c r="G833" s="29"/>
      <c r="H833" s="29"/>
    </row>
    <row r="834" spans="2:8" ht="12" customHeight="1">
      <c r="B834" s="26" t="s">
        <v>135</v>
      </c>
      <c r="C834" s="26"/>
      <c r="D834" s="40" t="s">
        <v>223</v>
      </c>
      <c r="E834" s="41"/>
      <c r="F834" s="42"/>
      <c r="G834" s="29"/>
      <c r="H834" s="29"/>
    </row>
    <row r="835" spans="2:8" ht="12" customHeight="1">
      <c r="B835" s="26" t="s">
        <v>136</v>
      </c>
      <c r="C835" s="39" t="s">
        <v>320</v>
      </c>
      <c r="E835" s="41"/>
      <c r="F835" s="42"/>
      <c r="G835" s="29"/>
      <c r="H835" s="29"/>
    </row>
    <row r="836" spans="5:8" ht="12" customHeight="1">
      <c r="E836" s="41"/>
      <c r="F836" s="42"/>
      <c r="G836" s="29"/>
      <c r="H836" s="29"/>
    </row>
    <row r="837" spans="2:8" ht="12" customHeight="1">
      <c r="B837" s="26" t="s">
        <v>137</v>
      </c>
      <c r="C837" s="26" t="s">
        <v>138</v>
      </c>
      <c r="D837" s="40" t="s">
        <v>139</v>
      </c>
      <c r="E837" s="41" t="s">
        <v>140</v>
      </c>
      <c r="F837" s="42" t="s">
        <v>141</v>
      </c>
      <c r="G837" s="29" t="s">
        <v>142</v>
      </c>
      <c r="H837" s="29" t="s">
        <v>143</v>
      </c>
    </row>
    <row r="838" spans="5:8" ht="12" customHeight="1">
      <c r="E838" s="41"/>
      <c r="F838" s="42"/>
      <c r="G838" s="29"/>
      <c r="H838" s="29"/>
    </row>
    <row r="839" spans="2:8" ht="12" customHeight="1">
      <c r="B839" s="26" t="s">
        <v>144</v>
      </c>
      <c r="E839" s="41"/>
      <c r="F839" s="42"/>
      <c r="G839" s="29"/>
      <c r="H839" s="29"/>
    </row>
    <row r="840" spans="2:8" ht="12" customHeight="1">
      <c r="B840" s="40" t="s">
        <v>229</v>
      </c>
      <c r="C840" s="26" t="s">
        <v>230</v>
      </c>
      <c r="D840" s="40" t="s">
        <v>169</v>
      </c>
      <c r="E840" s="41">
        <v>0</v>
      </c>
      <c r="F840" s="42">
        <v>1</v>
      </c>
      <c r="G840" s="29">
        <v>0.286</v>
      </c>
      <c r="H840" s="29">
        <v>0.286</v>
      </c>
    </row>
    <row r="841" spans="2:8" ht="12" customHeight="1">
      <c r="B841" s="40" t="s">
        <v>315</v>
      </c>
      <c r="C841" s="26" t="s">
        <v>317</v>
      </c>
      <c r="D841" s="40" t="s">
        <v>170</v>
      </c>
      <c r="E841" s="41">
        <v>0</v>
      </c>
      <c r="F841" s="42">
        <v>1</v>
      </c>
      <c r="G841" s="29">
        <v>2.4006</v>
      </c>
      <c r="H841" s="29">
        <v>2.4006</v>
      </c>
    </row>
    <row r="842" spans="2:8" ht="12" customHeight="1">
      <c r="B842" s="40" t="s">
        <v>318</v>
      </c>
      <c r="C842" s="26" t="s">
        <v>319</v>
      </c>
      <c r="D842" s="40" t="s">
        <v>170</v>
      </c>
      <c r="E842" s="41">
        <v>0</v>
      </c>
      <c r="F842" s="42">
        <v>3.74</v>
      </c>
      <c r="G842" s="29">
        <v>0.8452</v>
      </c>
      <c r="H842" s="29">
        <v>3.161</v>
      </c>
    </row>
    <row r="843" spans="3:8" ht="12" customHeight="1">
      <c r="C843" s="26" t="s">
        <v>146</v>
      </c>
      <c r="D843" s="40" t="s">
        <v>134</v>
      </c>
      <c r="E843" s="41" t="s">
        <v>134</v>
      </c>
      <c r="F843" s="42" t="s">
        <v>134</v>
      </c>
      <c r="G843" s="29" t="s">
        <v>134</v>
      </c>
      <c r="H843" s="29">
        <v>5.8476</v>
      </c>
    </row>
    <row r="844" spans="5:8" ht="12" customHeight="1">
      <c r="E844" s="41"/>
      <c r="F844" s="42"/>
      <c r="G844" s="29"/>
      <c r="H844" s="29"/>
    </row>
    <row r="845" spans="3:8" ht="12" customHeight="1">
      <c r="C845" s="26" t="s">
        <v>155</v>
      </c>
      <c r="D845" s="40" t="s">
        <v>134</v>
      </c>
      <c r="E845" s="41" t="s">
        <v>134</v>
      </c>
      <c r="F845" s="42" t="s">
        <v>134</v>
      </c>
      <c r="G845" s="29" t="s">
        <v>134</v>
      </c>
      <c r="H845" s="44">
        <v>5.8476</v>
      </c>
    </row>
    <row r="846" spans="2:8" ht="12" customHeight="1">
      <c r="B846" s="1" t="str">
        <f>REPT("_",95)</f>
        <v>_______________________________________________________________________________________________</v>
      </c>
      <c r="E846" s="41"/>
      <c r="F846" s="42"/>
      <c r="G846" s="29"/>
      <c r="H846" s="29"/>
    </row>
    <row r="847" spans="5:8" ht="12" customHeight="1">
      <c r="E847" s="41"/>
      <c r="F847" s="42"/>
      <c r="G847" s="29"/>
      <c r="H847" s="29"/>
    </row>
    <row r="848" spans="2:8" ht="12" customHeight="1">
      <c r="B848" s="26" t="s">
        <v>132</v>
      </c>
      <c r="C848" s="39" t="s">
        <v>145</v>
      </c>
      <c r="D848" s="40" t="s">
        <v>133</v>
      </c>
      <c r="E848" s="41">
        <v>90</v>
      </c>
      <c r="F848" s="42" t="s">
        <v>276</v>
      </c>
      <c r="G848" s="29" t="s">
        <v>134</v>
      </c>
      <c r="H848" s="29" t="s">
        <v>134</v>
      </c>
    </row>
    <row r="849" spans="2:8" ht="12" customHeight="1">
      <c r="B849" s="26" t="s">
        <v>135</v>
      </c>
      <c r="C849" s="26"/>
      <c r="D849" s="40" t="s">
        <v>277</v>
      </c>
      <c r="E849" s="41"/>
      <c r="F849" s="42"/>
      <c r="G849" s="29"/>
      <c r="H849" s="29"/>
    </row>
    <row r="850" spans="2:8" ht="12" customHeight="1">
      <c r="B850" s="26" t="s">
        <v>136</v>
      </c>
      <c r="C850" s="39" t="s">
        <v>321</v>
      </c>
      <c r="E850" s="41"/>
      <c r="F850" s="42"/>
      <c r="G850" s="29"/>
      <c r="H850" s="29"/>
    </row>
    <row r="851" spans="5:8" ht="12" customHeight="1">
      <c r="E851" s="41"/>
      <c r="F851" s="42"/>
      <c r="G851" s="29"/>
      <c r="H851" s="29"/>
    </row>
    <row r="852" spans="2:8" ht="12" customHeight="1">
      <c r="B852" s="26" t="s">
        <v>137</v>
      </c>
      <c r="C852" s="26" t="s">
        <v>138</v>
      </c>
      <c r="D852" s="40" t="s">
        <v>139</v>
      </c>
      <c r="E852" s="41" t="s">
        <v>140</v>
      </c>
      <c r="F852" s="42" t="s">
        <v>141</v>
      </c>
      <c r="G852" s="29" t="s">
        <v>142</v>
      </c>
      <c r="H852" s="29" t="s">
        <v>143</v>
      </c>
    </row>
    <row r="853" spans="5:8" ht="12" customHeight="1">
      <c r="E853" s="41"/>
      <c r="F853" s="42"/>
      <c r="G853" s="29"/>
      <c r="H853" s="29"/>
    </row>
    <row r="854" spans="2:8" ht="12" customHeight="1">
      <c r="B854" s="26" t="s">
        <v>147</v>
      </c>
      <c r="E854" s="41"/>
      <c r="F854" s="42"/>
      <c r="G854" s="29"/>
      <c r="H854" s="29"/>
    </row>
    <row r="855" spans="2:8" ht="12" customHeight="1">
      <c r="B855" s="26"/>
      <c r="C855" s="26" t="s">
        <v>171</v>
      </c>
      <c r="D855" s="40" t="s">
        <v>149</v>
      </c>
      <c r="E855" s="41">
        <v>2</v>
      </c>
      <c r="F855" s="42">
        <v>0.17778</v>
      </c>
      <c r="G855" s="29">
        <v>8.97</v>
      </c>
      <c r="H855" s="29">
        <v>1.5947</v>
      </c>
    </row>
    <row r="856" spans="3:8" ht="12" customHeight="1">
      <c r="C856" s="26" t="s">
        <v>146</v>
      </c>
      <c r="D856" s="40" t="s">
        <v>134</v>
      </c>
      <c r="E856" s="41" t="s">
        <v>134</v>
      </c>
      <c r="F856" s="42" t="s">
        <v>134</v>
      </c>
      <c r="G856" s="29" t="s">
        <v>134</v>
      </c>
      <c r="H856" s="29">
        <v>1.5947</v>
      </c>
    </row>
    <row r="857" spans="2:8" ht="12" customHeight="1">
      <c r="B857" s="26" t="s">
        <v>159</v>
      </c>
      <c r="E857" s="41"/>
      <c r="F857" s="42"/>
      <c r="G857" s="29"/>
      <c r="H857" s="29"/>
    </row>
    <row r="858" spans="2:8" ht="12" customHeight="1">
      <c r="B858" s="26"/>
      <c r="C858" s="26" t="s">
        <v>279</v>
      </c>
      <c r="D858" s="40" t="s">
        <v>231</v>
      </c>
      <c r="E858" s="41">
        <v>0</v>
      </c>
      <c r="F858" s="42">
        <v>0.08916</v>
      </c>
      <c r="G858" s="29">
        <v>52.02</v>
      </c>
      <c r="H858" s="29">
        <v>4.6381</v>
      </c>
    </row>
    <row r="859" spans="2:8" ht="12" customHeight="1">
      <c r="B859" s="26"/>
      <c r="C859" s="26" t="s">
        <v>280</v>
      </c>
      <c r="D859" s="40" t="s">
        <v>231</v>
      </c>
      <c r="E859" s="41">
        <v>0</v>
      </c>
      <c r="F859" s="42">
        <v>0.00238</v>
      </c>
      <c r="G859" s="29">
        <v>29.85</v>
      </c>
      <c r="H859" s="29">
        <v>0.071</v>
      </c>
    </row>
    <row r="860" spans="3:8" ht="12" customHeight="1">
      <c r="C860" s="26" t="s">
        <v>146</v>
      </c>
      <c r="D860" s="40" t="s">
        <v>134</v>
      </c>
      <c r="E860" s="41" t="s">
        <v>134</v>
      </c>
      <c r="F860" s="42" t="s">
        <v>134</v>
      </c>
      <c r="G860" s="29" t="s">
        <v>134</v>
      </c>
      <c r="H860" s="29">
        <v>4.7091</v>
      </c>
    </row>
    <row r="861" spans="2:8" ht="12" customHeight="1">
      <c r="B861" s="26" t="s">
        <v>152</v>
      </c>
      <c r="E861" s="41"/>
      <c r="F861" s="42"/>
      <c r="G861" s="29"/>
      <c r="H861" s="29"/>
    </row>
    <row r="862" spans="2:8" ht="12" customHeight="1">
      <c r="B862" s="26"/>
      <c r="C862" s="26" t="s">
        <v>153</v>
      </c>
      <c r="D862" s="40" t="s">
        <v>154</v>
      </c>
      <c r="E862" s="41" t="s">
        <v>134</v>
      </c>
      <c r="F862" s="42">
        <v>3</v>
      </c>
      <c r="G862" s="29">
        <v>1.5947</v>
      </c>
      <c r="H862" s="29">
        <v>0.0478</v>
      </c>
    </row>
    <row r="863" spans="3:8" ht="12" customHeight="1">
      <c r="C863" s="26" t="s">
        <v>146</v>
      </c>
      <c r="D863" s="40" t="s">
        <v>134</v>
      </c>
      <c r="E863" s="41" t="s">
        <v>134</v>
      </c>
      <c r="F863" s="42" t="s">
        <v>134</v>
      </c>
      <c r="G863" s="29" t="s">
        <v>134</v>
      </c>
      <c r="H863" s="29">
        <v>0.0478</v>
      </c>
    </row>
    <row r="864" spans="5:8" ht="12" customHeight="1">
      <c r="E864" s="41"/>
      <c r="F864" s="42"/>
      <c r="G864" s="29"/>
      <c r="H864" s="29"/>
    </row>
    <row r="865" spans="3:8" ht="12" customHeight="1">
      <c r="C865" s="26" t="s">
        <v>155</v>
      </c>
      <c r="D865" s="40" t="s">
        <v>134</v>
      </c>
      <c r="E865" s="41" t="s">
        <v>134</v>
      </c>
      <c r="F865" s="42" t="s">
        <v>134</v>
      </c>
      <c r="G865" s="29" t="s">
        <v>134</v>
      </c>
      <c r="H865" s="44">
        <v>6.3516</v>
      </c>
    </row>
    <row r="866" spans="2:8" ht="12" customHeight="1">
      <c r="B866" s="1" t="str">
        <f>REPT("_",95)</f>
        <v>_______________________________________________________________________________________________</v>
      </c>
      <c r="E866" s="41"/>
      <c r="F866" s="42"/>
      <c r="G866" s="29"/>
      <c r="H866" s="29"/>
    </row>
    <row r="867" spans="5:8" ht="12" customHeight="1">
      <c r="E867" s="41"/>
      <c r="F867" s="42"/>
      <c r="G867" s="29"/>
      <c r="H867" s="29"/>
    </row>
    <row r="868" spans="2:8" ht="12" customHeight="1">
      <c r="B868" s="26" t="s">
        <v>132</v>
      </c>
      <c r="C868" s="39" t="s">
        <v>199</v>
      </c>
      <c r="D868" s="40" t="s">
        <v>133</v>
      </c>
      <c r="E868" s="41">
        <v>17.5</v>
      </c>
      <c r="F868" s="42" t="s">
        <v>222</v>
      </c>
      <c r="G868" s="29" t="s">
        <v>134</v>
      </c>
      <c r="H868" s="29" t="s">
        <v>134</v>
      </c>
    </row>
    <row r="869" spans="2:8" ht="12" customHeight="1">
      <c r="B869" s="26" t="s">
        <v>135</v>
      </c>
      <c r="C869" s="26"/>
      <c r="D869" s="40" t="s">
        <v>223</v>
      </c>
      <c r="E869" s="41"/>
      <c r="F869" s="42"/>
      <c r="G869" s="29"/>
      <c r="H869" s="29"/>
    </row>
    <row r="870" spans="2:8" ht="12" customHeight="1">
      <c r="B870" s="26" t="s">
        <v>136</v>
      </c>
      <c r="C870" s="39" t="s">
        <v>200</v>
      </c>
      <c r="E870" s="41"/>
      <c r="F870" s="42"/>
      <c r="G870" s="29"/>
      <c r="H870" s="29"/>
    </row>
    <row r="871" spans="5:8" ht="12" customHeight="1">
      <c r="E871" s="41"/>
      <c r="F871" s="42"/>
      <c r="G871" s="29"/>
      <c r="H871" s="29"/>
    </row>
    <row r="872" spans="2:8" ht="12" customHeight="1">
      <c r="B872" s="26" t="s">
        <v>137</v>
      </c>
      <c r="C872" s="26" t="s">
        <v>138</v>
      </c>
      <c r="D872" s="40" t="s">
        <v>139</v>
      </c>
      <c r="E872" s="41" t="s">
        <v>140</v>
      </c>
      <c r="F872" s="42" t="s">
        <v>141</v>
      </c>
      <c r="G872" s="29" t="s">
        <v>142</v>
      </c>
      <c r="H872" s="29" t="s">
        <v>143</v>
      </c>
    </row>
    <row r="873" spans="5:8" ht="12" customHeight="1">
      <c r="E873" s="41"/>
      <c r="F873" s="42"/>
      <c r="G873" s="29"/>
      <c r="H873" s="29"/>
    </row>
    <row r="874" spans="2:8" ht="12" customHeight="1">
      <c r="B874" s="26" t="s">
        <v>144</v>
      </c>
      <c r="E874" s="41"/>
      <c r="F874" s="42"/>
      <c r="G874" s="29"/>
      <c r="H874" s="29"/>
    </row>
    <row r="875" spans="2:8" ht="12" customHeight="1">
      <c r="B875" s="40" t="s">
        <v>254</v>
      </c>
      <c r="C875" s="26" t="s">
        <v>255</v>
      </c>
      <c r="D875" s="40" t="s">
        <v>169</v>
      </c>
      <c r="E875" s="41">
        <v>0</v>
      </c>
      <c r="F875" s="42">
        <v>1.2</v>
      </c>
      <c r="G875" s="29">
        <v>14.0949</v>
      </c>
      <c r="H875" s="29">
        <v>16.9139</v>
      </c>
    </row>
    <row r="876" spans="2:8" ht="12" customHeight="1">
      <c r="B876" s="40" t="s">
        <v>100</v>
      </c>
      <c r="C876" s="26" t="s">
        <v>250</v>
      </c>
      <c r="D876" s="40" t="s">
        <v>170</v>
      </c>
      <c r="E876" s="41">
        <v>0</v>
      </c>
      <c r="F876" s="42">
        <v>1.2</v>
      </c>
      <c r="G876" s="29">
        <v>2.3669</v>
      </c>
      <c r="H876" s="29">
        <v>2.8403</v>
      </c>
    </row>
    <row r="877" spans="2:8" ht="12" customHeight="1">
      <c r="B877" s="40" t="s">
        <v>101</v>
      </c>
      <c r="C877" s="26" t="s">
        <v>251</v>
      </c>
      <c r="D877" s="40" t="s">
        <v>170</v>
      </c>
      <c r="E877" s="41">
        <v>0</v>
      </c>
      <c r="F877" s="42">
        <v>9.6</v>
      </c>
      <c r="G877" s="29">
        <v>0.8328</v>
      </c>
      <c r="H877" s="29">
        <v>7.9949</v>
      </c>
    </row>
    <row r="878" spans="3:8" ht="12" customHeight="1">
      <c r="C878" s="26" t="s">
        <v>146</v>
      </c>
      <c r="D878" s="40" t="s">
        <v>134</v>
      </c>
      <c r="E878" s="41" t="s">
        <v>134</v>
      </c>
      <c r="F878" s="42" t="s">
        <v>134</v>
      </c>
      <c r="G878" s="29" t="s">
        <v>134</v>
      </c>
      <c r="H878" s="29">
        <v>27.7491</v>
      </c>
    </row>
    <row r="879" spans="2:8" ht="12" customHeight="1">
      <c r="B879" s="26" t="s">
        <v>147</v>
      </c>
      <c r="E879" s="41"/>
      <c r="F879" s="42"/>
      <c r="G879" s="29"/>
      <c r="H879" s="29"/>
    </row>
    <row r="880" spans="2:8" ht="12" customHeight="1">
      <c r="B880" s="26"/>
      <c r="C880" s="26" t="s">
        <v>148</v>
      </c>
      <c r="D880" s="40" t="s">
        <v>149</v>
      </c>
      <c r="E880" s="41">
        <v>0.5</v>
      </c>
      <c r="F880" s="42">
        <v>0.22857</v>
      </c>
      <c r="G880" s="29">
        <v>14.42</v>
      </c>
      <c r="H880" s="29">
        <v>3.296</v>
      </c>
    </row>
    <row r="881" spans="2:8" ht="12" customHeight="1">
      <c r="B881" s="26"/>
      <c r="C881" s="26" t="s">
        <v>171</v>
      </c>
      <c r="D881" s="40" t="s">
        <v>149</v>
      </c>
      <c r="E881" s="41">
        <v>5</v>
      </c>
      <c r="F881" s="42">
        <v>2.28571</v>
      </c>
      <c r="G881" s="29">
        <v>8.97</v>
      </c>
      <c r="H881" s="29">
        <v>20.5028</v>
      </c>
    </row>
    <row r="882" spans="3:8" ht="12" customHeight="1">
      <c r="C882" s="26" t="s">
        <v>146</v>
      </c>
      <c r="D882" s="40" t="s">
        <v>134</v>
      </c>
      <c r="E882" s="41" t="s">
        <v>134</v>
      </c>
      <c r="F882" s="42" t="s">
        <v>134</v>
      </c>
      <c r="G882" s="29" t="s">
        <v>134</v>
      </c>
      <c r="H882" s="29">
        <v>23.7988</v>
      </c>
    </row>
    <row r="883" spans="2:8" ht="12" customHeight="1">
      <c r="B883" s="26" t="s">
        <v>152</v>
      </c>
      <c r="E883" s="41"/>
      <c r="F883" s="42"/>
      <c r="G883" s="29"/>
      <c r="H883" s="29"/>
    </row>
    <row r="884" spans="2:8" ht="12" customHeight="1">
      <c r="B884" s="26"/>
      <c r="C884" s="26" t="s">
        <v>153</v>
      </c>
      <c r="D884" s="40" t="s">
        <v>154</v>
      </c>
      <c r="E884" s="41" t="s">
        <v>134</v>
      </c>
      <c r="F884" s="42">
        <v>5</v>
      </c>
      <c r="G884" s="29">
        <v>23.7988</v>
      </c>
      <c r="H884" s="29">
        <v>1.1899</v>
      </c>
    </row>
    <row r="885" spans="3:8" ht="12" customHeight="1">
      <c r="C885" s="26" t="s">
        <v>146</v>
      </c>
      <c r="D885" s="40" t="s">
        <v>134</v>
      </c>
      <c r="E885" s="41" t="s">
        <v>134</v>
      </c>
      <c r="F885" s="42" t="s">
        <v>134</v>
      </c>
      <c r="G885" s="29" t="s">
        <v>134</v>
      </c>
      <c r="H885" s="29">
        <v>1.1899</v>
      </c>
    </row>
    <row r="886" spans="5:8" ht="12" customHeight="1">
      <c r="E886" s="41"/>
      <c r="F886" s="42"/>
      <c r="G886" s="29"/>
      <c r="H886" s="29"/>
    </row>
    <row r="887" spans="3:8" ht="12" customHeight="1">
      <c r="C887" s="26" t="s">
        <v>155</v>
      </c>
      <c r="D887" s="40" t="s">
        <v>134</v>
      </c>
      <c r="E887" s="41" t="s">
        <v>134</v>
      </c>
      <c r="F887" s="42" t="s">
        <v>134</v>
      </c>
      <c r="G887" s="29" t="s">
        <v>134</v>
      </c>
      <c r="H887" s="44">
        <v>52.7378</v>
      </c>
    </row>
    <row r="888" spans="2:8" ht="12" customHeight="1">
      <c r="B888" s="1" t="str">
        <f>REPT("_",95)</f>
        <v>_______________________________________________________________________________________________</v>
      </c>
      <c r="E888" s="41"/>
      <c r="F888" s="42"/>
      <c r="G888" s="29"/>
      <c r="H888" s="29"/>
    </row>
    <row r="889" spans="5:8" ht="12" customHeight="1">
      <c r="E889" s="41"/>
      <c r="F889" s="42"/>
      <c r="G889" s="29"/>
      <c r="H889" s="29"/>
    </row>
    <row r="890" spans="2:8" ht="12" customHeight="1">
      <c r="B890" s="26" t="s">
        <v>132</v>
      </c>
      <c r="C890" s="39" t="s">
        <v>241</v>
      </c>
      <c r="D890" s="40" t="s">
        <v>133</v>
      </c>
      <c r="E890" s="41">
        <v>782</v>
      </c>
      <c r="F890" s="42" t="s">
        <v>222</v>
      </c>
      <c r="G890" s="29" t="s">
        <v>134</v>
      </c>
      <c r="H890" s="29" t="s">
        <v>134</v>
      </c>
    </row>
    <row r="891" spans="2:8" ht="12" customHeight="1">
      <c r="B891" s="26" t="s">
        <v>135</v>
      </c>
      <c r="C891" s="26"/>
      <c r="D891" s="40" t="s">
        <v>223</v>
      </c>
      <c r="E891" s="41"/>
      <c r="F891" s="42"/>
      <c r="G891" s="29"/>
      <c r="H891" s="29"/>
    </row>
    <row r="892" spans="2:8" ht="12" customHeight="1">
      <c r="B892" s="26" t="s">
        <v>136</v>
      </c>
      <c r="C892" s="39" t="s">
        <v>242</v>
      </c>
      <c r="E892" s="41"/>
      <c r="F892" s="42"/>
      <c r="G892" s="29"/>
      <c r="H892" s="29"/>
    </row>
    <row r="893" spans="5:8" ht="12" customHeight="1">
      <c r="E893" s="41"/>
      <c r="F893" s="42"/>
      <c r="G893" s="29"/>
      <c r="H893" s="29"/>
    </row>
    <row r="894" spans="2:8" ht="12" customHeight="1">
      <c r="B894" s="26" t="s">
        <v>137</v>
      </c>
      <c r="C894" s="26" t="s">
        <v>138</v>
      </c>
      <c r="D894" s="40" t="s">
        <v>139</v>
      </c>
      <c r="E894" s="41" t="s">
        <v>140</v>
      </c>
      <c r="F894" s="42" t="s">
        <v>141</v>
      </c>
      <c r="G894" s="29" t="s">
        <v>142</v>
      </c>
      <c r="H894" s="29" t="s">
        <v>143</v>
      </c>
    </row>
    <row r="895" spans="5:8" ht="12" customHeight="1">
      <c r="E895" s="41"/>
      <c r="F895" s="42"/>
      <c r="G895" s="29"/>
      <c r="H895" s="29"/>
    </row>
    <row r="896" spans="2:8" ht="12" customHeight="1">
      <c r="B896" s="26" t="s">
        <v>214</v>
      </c>
      <c r="E896" s="41"/>
      <c r="F896" s="42"/>
      <c r="G896" s="29"/>
      <c r="H896" s="29"/>
    </row>
    <row r="897" spans="2:8" ht="12" customHeight="1">
      <c r="B897" s="26"/>
      <c r="C897" s="26" t="s">
        <v>215</v>
      </c>
      <c r="D897" s="40" t="s">
        <v>168</v>
      </c>
      <c r="E897" s="41">
        <v>1</v>
      </c>
      <c r="F897" s="42">
        <v>0.01023</v>
      </c>
      <c r="G897" s="29">
        <v>101.17</v>
      </c>
      <c r="H897" s="29">
        <v>1.035</v>
      </c>
    </row>
    <row r="898" spans="3:8" ht="12" customHeight="1">
      <c r="C898" s="26" t="s">
        <v>146</v>
      </c>
      <c r="D898" s="40" t="s">
        <v>134</v>
      </c>
      <c r="E898" s="41" t="s">
        <v>134</v>
      </c>
      <c r="F898" s="42" t="s">
        <v>134</v>
      </c>
      <c r="G898" s="29" t="s">
        <v>134</v>
      </c>
      <c r="H898" s="29">
        <v>1.035</v>
      </c>
    </row>
    <row r="899" spans="2:8" ht="12" customHeight="1">
      <c r="B899" s="26" t="s">
        <v>147</v>
      </c>
      <c r="E899" s="41"/>
      <c r="F899" s="42"/>
      <c r="G899" s="29"/>
      <c r="H899" s="29"/>
    </row>
    <row r="900" spans="2:8" ht="12" customHeight="1">
      <c r="B900" s="26"/>
      <c r="C900" s="26" t="s">
        <v>151</v>
      </c>
      <c r="D900" s="40" t="s">
        <v>149</v>
      </c>
      <c r="E900" s="41">
        <v>0.1</v>
      </c>
      <c r="F900" s="42">
        <v>0.00102</v>
      </c>
      <c r="G900" s="29">
        <v>9.95</v>
      </c>
      <c r="H900" s="29">
        <v>0.0101</v>
      </c>
    </row>
    <row r="901" spans="3:8" ht="12" customHeight="1">
      <c r="C901" s="26" t="s">
        <v>146</v>
      </c>
      <c r="D901" s="40" t="s">
        <v>134</v>
      </c>
      <c r="E901" s="41" t="s">
        <v>134</v>
      </c>
      <c r="F901" s="42" t="s">
        <v>134</v>
      </c>
      <c r="G901" s="29" t="s">
        <v>134</v>
      </c>
      <c r="H901" s="29">
        <v>0.0101</v>
      </c>
    </row>
    <row r="902" spans="2:8" ht="12" customHeight="1">
      <c r="B902" s="26" t="s">
        <v>152</v>
      </c>
      <c r="E902" s="41"/>
      <c r="F902" s="42"/>
      <c r="G902" s="29"/>
      <c r="H902" s="29"/>
    </row>
    <row r="903" spans="2:8" ht="12" customHeight="1">
      <c r="B903" s="26"/>
      <c r="C903" s="26" t="s">
        <v>153</v>
      </c>
      <c r="D903" s="40" t="s">
        <v>154</v>
      </c>
      <c r="E903" s="41" t="s">
        <v>134</v>
      </c>
      <c r="F903" s="42">
        <v>3</v>
      </c>
      <c r="G903" s="29">
        <v>0.0101</v>
      </c>
      <c r="H903" s="29">
        <v>0.0003</v>
      </c>
    </row>
    <row r="904" spans="3:8" ht="12" customHeight="1">
      <c r="C904" s="26" t="s">
        <v>146</v>
      </c>
      <c r="D904" s="40" t="s">
        <v>134</v>
      </c>
      <c r="E904" s="41" t="s">
        <v>134</v>
      </c>
      <c r="F904" s="42" t="s">
        <v>134</v>
      </c>
      <c r="G904" s="29" t="s">
        <v>134</v>
      </c>
      <c r="H904" s="29">
        <v>0.0003</v>
      </c>
    </row>
    <row r="905" spans="5:8" ht="12" customHeight="1">
      <c r="E905" s="41"/>
      <c r="F905" s="42"/>
      <c r="G905" s="29"/>
      <c r="H905" s="29"/>
    </row>
    <row r="906" spans="3:8" ht="12" customHeight="1">
      <c r="C906" s="26" t="s">
        <v>155</v>
      </c>
      <c r="D906" s="40" t="s">
        <v>134</v>
      </c>
      <c r="E906" s="41" t="s">
        <v>134</v>
      </c>
      <c r="F906" s="42" t="s">
        <v>134</v>
      </c>
      <c r="G906" s="29" t="s">
        <v>134</v>
      </c>
      <c r="H906" s="44">
        <v>1.0454</v>
      </c>
    </row>
    <row r="907" spans="2:8" ht="12" customHeight="1">
      <c r="B907" s="1" t="str">
        <f>REPT("_",95)</f>
        <v>_______________________________________________________________________________________________</v>
      </c>
      <c r="E907" s="41"/>
      <c r="F907" s="42"/>
      <c r="G907" s="29"/>
      <c r="H907" s="29"/>
    </row>
    <row r="908" spans="5:8" ht="12" customHeight="1">
      <c r="E908" s="41"/>
      <c r="F908" s="42"/>
      <c r="G908" s="29"/>
      <c r="H908" s="29"/>
    </row>
    <row r="909" spans="2:8" ht="12" customHeight="1">
      <c r="B909" s="26" t="s">
        <v>132</v>
      </c>
      <c r="C909" s="39" t="s">
        <v>106</v>
      </c>
      <c r="D909" s="40" t="s">
        <v>133</v>
      </c>
      <c r="E909" s="41">
        <v>30</v>
      </c>
      <c r="F909" s="42" t="s">
        <v>257</v>
      </c>
      <c r="G909" s="29" t="s">
        <v>134</v>
      </c>
      <c r="H909" s="29" t="s">
        <v>134</v>
      </c>
    </row>
    <row r="910" spans="2:8" ht="12" customHeight="1">
      <c r="B910" s="26" t="s">
        <v>135</v>
      </c>
      <c r="C910" s="26"/>
      <c r="D910" s="40" t="s">
        <v>258</v>
      </c>
      <c r="E910" s="41"/>
      <c r="F910" s="42"/>
      <c r="G910" s="29"/>
      <c r="H910" s="29"/>
    </row>
    <row r="911" spans="2:8" ht="12" customHeight="1">
      <c r="B911" s="26" t="s">
        <v>136</v>
      </c>
      <c r="C911" s="39" t="s">
        <v>312</v>
      </c>
      <c r="E911" s="41"/>
      <c r="F911" s="42"/>
      <c r="G911" s="29"/>
      <c r="H911" s="29"/>
    </row>
    <row r="912" spans="5:8" ht="12" customHeight="1">
      <c r="E912" s="41"/>
      <c r="F912" s="42"/>
      <c r="G912" s="29"/>
      <c r="H912" s="29"/>
    </row>
    <row r="913" spans="2:8" ht="12" customHeight="1">
      <c r="B913" s="26" t="s">
        <v>137</v>
      </c>
      <c r="C913" s="26" t="s">
        <v>138</v>
      </c>
      <c r="D913" s="40" t="s">
        <v>139</v>
      </c>
      <c r="E913" s="41" t="s">
        <v>140</v>
      </c>
      <c r="F913" s="42" t="s">
        <v>141</v>
      </c>
      <c r="G913" s="29" t="s">
        <v>142</v>
      </c>
      <c r="H913" s="29" t="s">
        <v>143</v>
      </c>
    </row>
    <row r="914" spans="5:8" ht="12" customHeight="1">
      <c r="E914" s="41"/>
      <c r="F914" s="42"/>
      <c r="G914" s="29"/>
      <c r="H914" s="29"/>
    </row>
    <row r="915" spans="2:8" ht="12" customHeight="1">
      <c r="B915" s="26" t="s">
        <v>214</v>
      </c>
      <c r="E915" s="41"/>
      <c r="F915" s="42"/>
      <c r="G915" s="29"/>
      <c r="H915" s="29"/>
    </row>
    <row r="916" spans="2:8" ht="12" customHeight="1">
      <c r="B916" s="26"/>
      <c r="C916" s="26" t="s">
        <v>265</v>
      </c>
      <c r="D916" s="40" t="s">
        <v>168</v>
      </c>
      <c r="E916" s="41">
        <v>1</v>
      </c>
      <c r="F916" s="42">
        <v>0.26667</v>
      </c>
      <c r="G916" s="29">
        <v>8.7844</v>
      </c>
      <c r="H916" s="29">
        <v>2.3425</v>
      </c>
    </row>
    <row r="917" spans="3:8" ht="12" customHeight="1">
      <c r="C917" s="26" t="s">
        <v>146</v>
      </c>
      <c r="D917" s="40" t="s">
        <v>134</v>
      </c>
      <c r="E917" s="41" t="s">
        <v>134</v>
      </c>
      <c r="F917" s="42" t="s">
        <v>134</v>
      </c>
      <c r="G917" s="29" t="s">
        <v>134</v>
      </c>
      <c r="H917" s="29">
        <v>2.3425</v>
      </c>
    </row>
    <row r="918" spans="2:8" ht="12" customHeight="1">
      <c r="B918" s="26" t="s">
        <v>144</v>
      </c>
      <c r="E918" s="41"/>
      <c r="F918" s="42"/>
      <c r="G918" s="29"/>
      <c r="H918" s="29"/>
    </row>
    <row r="919" spans="2:8" ht="12" customHeight="1">
      <c r="B919" s="40" t="s">
        <v>252</v>
      </c>
      <c r="C919" s="26" t="s">
        <v>253</v>
      </c>
      <c r="D919" s="40" t="s">
        <v>169</v>
      </c>
      <c r="E919" s="41">
        <v>0</v>
      </c>
      <c r="F919" s="42">
        <v>0.25</v>
      </c>
      <c r="G919" s="29">
        <v>9.5771</v>
      </c>
      <c r="H919" s="29">
        <v>2.3943</v>
      </c>
    </row>
    <row r="920" spans="2:8" ht="12" customHeight="1">
      <c r="B920" s="40" t="s">
        <v>51</v>
      </c>
      <c r="C920" s="26" t="s">
        <v>234</v>
      </c>
      <c r="D920" s="40" t="s">
        <v>169</v>
      </c>
      <c r="E920" s="41">
        <v>0</v>
      </c>
      <c r="F920" s="42">
        <v>0.03</v>
      </c>
      <c r="G920" s="29">
        <v>9.8956</v>
      </c>
      <c r="H920" s="29">
        <v>0.2969</v>
      </c>
    </row>
    <row r="921" spans="2:8" ht="12" customHeight="1">
      <c r="B921" s="40" t="s">
        <v>100</v>
      </c>
      <c r="C921" s="26" t="s">
        <v>250</v>
      </c>
      <c r="D921" s="40" t="s">
        <v>170</v>
      </c>
      <c r="E921" s="41">
        <v>0</v>
      </c>
      <c r="F921" s="42">
        <v>0.15</v>
      </c>
      <c r="G921" s="29">
        <v>2.3669</v>
      </c>
      <c r="H921" s="29">
        <v>0.355</v>
      </c>
    </row>
    <row r="922" spans="2:8" ht="12" customHeight="1">
      <c r="B922" s="40" t="s">
        <v>101</v>
      </c>
      <c r="C922" s="26" t="s">
        <v>251</v>
      </c>
      <c r="D922" s="40" t="s">
        <v>170</v>
      </c>
      <c r="E922" s="41">
        <v>0</v>
      </c>
      <c r="F922" s="42">
        <v>2</v>
      </c>
      <c r="G922" s="29">
        <v>0.8328</v>
      </c>
      <c r="H922" s="29">
        <v>1.6656</v>
      </c>
    </row>
    <row r="923" spans="3:8" ht="12" customHeight="1">
      <c r="C923" s="26" t="s">
        <v>146</v>
      </c>
      <c r="D923" s="40" t="s">
        <v>134</v>
      </c>
      <c r="E923" s="41" t="s">
        <v>134</v>
      </c>
      <c r="F923" s="42" t="s">
        <v>134</v>
      </c>
      <c r="G923" s="29" t="s">
        <v>134</v>
      </c>
      <c r="H923" s="29">
        <v>4.7118</v>
      </c>
    </row>
    <row r="924" spans="2:8" ht="12" customHeight="1">
      <c r="B924" s="26" t="s">
        <v>147</v>
      </c>
      <c r="E924" s="41"/>
      <c r="F924" s="42"/>
      <c r="G924" s="29"/>
      <c r="H924" s="29"/>
    </row>
    <row r="925" spans="2:8" ht="12" customHeight="1">
      <c r="B925" s="26"/>
      <c r="C925" s="26" t="s">
        <v>151</v>
      </c>
      <c r="D925" s="40" t="s">
        <v>149</v>
      </c>
      <c r="E925" s="41">
        <v>1</v>
      </c>
      <c r="F925" s="42">
        <v>0.26667</v>
      </c>
      <c r="G925" s="29">
        <v>9.95</v>
      </c>
      <c r="H925" s="29">
        <v>2.6534</v>
      </c>
    </row>
    <row r="926" spans="2:8" ht="12" customHeight="1">
      <c r="B926" s="26"/>
      <c r="C926" s="26" t="s">
        <v>171</v>
      </c>
      <c r="D926" s="40" t="s">
        <v>149</v>
      </c>
      <c r="E926" s="41">
        <v>3</v>
      </c>
      <c r="F926" s="42">
        <v>0.8</v>
      </c>
      <c r="G926" s="29">
        <v>8.97</v>
      </c>
      <c r="H926" s="29">
        <v>7.176</v>
      </c>
    </row>
    <row r="927" spans="3:8" ht="12" customHeight="1">
      <c r="C927" s="26" t="s">
        <v>146</v>
      </c>
      <c r="D927" s="40" t="s">
        <v>134</v>
      </c>
      <c r="E927" s="41" t="s">
        <v>134</v>
      </c>
      <c r="F927" s="42" t="s">
        <v>134</v>
      </c>
      <c r="G927" s="29" t="s">
        <v>134</v>
      </c>
      <c r="H927" s="29">
        <v>9.8294</v>
      </c>
    </row>
    <row r="928" spans="2:8" ht="12" customHeight="1">
      <c r="B928" s="26" t="s">
        <v>152</v>
      </c>
      <c r="E928" s="41"/>
      <c r="F928" s="42"/>
      <c r="G928" s="29"/>
      <c r="H928" s="29"/>
    </row>
    <row r="929" spans="2:8" ht="12" customHeight="1">
      <c r="B929" s="26"/>
      <c r="C929" s="26" t="s">
        <v>153</v>
      </c>
      <c r="D929" s="40" t="s">
        <v>154</v>
      </c>
      <c r="E929" s="41" t="s">
        <v>134</v>
      </c>
      <c r="F929" s="42">
        <v>5</v>
      </c>
      <c r="G929" s="29">
        <v>9.8294</v>
      </c>
      <c r="H929" s="29">
        <v>0.4915</v>
      </c>
    </row>
    <row r="930" spans="3:8" ht="12" customHeight="1">
      <c r="C930" s="26" t="s">
        <v>146</v>
      </c>
      <c r="D930" s="40" t="s">
        <v>134</v>
      </c>
      <c r="E930" s="41" t="s">
        <v>134</v>
      </c>
      <c r="F930" s="42" t="s">
        <v>134</v>
      </c>
      <c r="G930" s="29" t="s">
        <v>134</v>
      </c>
      <c r="H930" s="29">
        <v>0.4915</v>
      </c>
    </row>
    <row r="931" spans="5:8" ht="12" customHeight="1">
      <c r="E931" s="41"/>
      <c r="F931" s="42"/>
      <c r="G931" s="29"/>
      <c r="H931" s="29"/>
    </row>
    <row r="932" spans="3:8" ht="12" customHeight="1">
      <c r="C932" s="26" t="s">
        <v>155</v>
      </c>
      <c r="D932" s="40" t="s">
        <v>134</v>
      </c>
      <c r="E932" s="41" t="s">
        <v>134</v>
      </c>
      <c r="F932" s="42" t="s">
        <v>134</v>
      </c>
      <c r="G932" s="29" t="s">
        <v>134</v>
      </c>
      <c r="H932" s="44">
        <v>17.3752</v>
      </c>
    </row>
    <row r="933" spans="2:8" ht="12" customHeight="1">
      <c r="B933" s="1" t="str">
        <f>REPT("_",95)</f>
        <v>_______________________________________________________________________________________________</v>
      </c>
      <c r="E933" s="41"/>
      <c r="F933" s="42"/>
      <c r="G933" s="29"/>
      <c r="H933" s="29"/>
    </row>
    <row r="934" spans="3:8" ht="12" customHeight="1">
      <c r="C934" s="58"/>
      <c r="E934" s="41"/>
      <c r="F934" s="42"/>
      <c r="G934" s="29"/>
      <c r="H934" s="29"/>
    </row>
    <row r="935" spans="2:8" ht="12" customHeight="1">
      <c r="B935" s="26" t="s">
        <v>132</v>
      </c>
      <c r="C935" s="39" t="s">
        <v>107</v>
      </c>
      <c r="D935" s="40" t="s">
        <v>133</v>
      </c>
      <c r="E935" s="41">
        <v>40</v>
      </c>
      <c r="F935" s="42" t="s">
        <v>222</v>
      </c>
      <c r="G935" s="29" t="s">
        <v>134</v>
      </c>
      <c r="H935" s="29" t="s">
        <v>134</v>
      </c>
    </row>
    <row r="936" spans="2:8" ht="12" customHeight="1">
      <c r="B936" s="26" t="s">
        <v>135</v>
      </c>
      <c r="C936" s="26"/>
      <c r="D936" s="40" t="s">
        <v>223</v>
      </c>
      <c r="E936" s="41"/>
      <c r="F936" s="42"/>
      <c r="G936" s="29"/>
      <c r="H936" s="29"/>
    </row>
    <row r="937" spans="2:8" ht="12" customHeight="1">
      <c r="B937" s="26" t="s">
        <v>136</v>
      </c>
      <c r="C937" s="39" t="s">
        <v>313</v>
      </c>
      <c r="E937" s="41"/>
      <c r="F937" s="42"/>
      <c r="G937" s="29"/>
      <c r="H937" s="29"/>
    </row>
    <row r="938" spans="5:8" ht="12" customHeight="1">
      <c r="E938" s="41"/>
      <c r="F938" s="42"/>
      <c r="G938" s="29"/>
      <c r="H938" s="29"/>
    </row>
    <row r="939" spans="2:8" ht="12" customHeight="1">
      <c r="B939" s="26" t="s">
        <v>137</v>
      </c>
      <c r="C939" s="26" t="s">
        <v>138</v>
      </c>
      <c r="D939" s="40" t="s">
        <v>139</v>
      </c>
      <c r="E939" s="41" t="s">
        <v>140</v>
      </c>
      <c r="F939" s="42" t="s">
        <v>141</v>
      </c>
      <c r="G939" s="29" t="s">
        <v>142</v>
      </c>
      <c r="H939" s="29" t="s">
        <v>143</v>
      </c>
    </row>
    <row r="940" spans="5:8" ht="12" customHeight="1">
      <c r="E940" s="41"/>
      <c r="F940" s="42"/>
      <c r="G940" s="29"/>
      <c r="H940" s="29"/>
    </row>
    <row r="941" spans="2:8" ht="12" customHeight="1">
      <c r="B941" s="26" t="s">
        <v>144</v>
      </c>
      <c r="E941" s="41"/>
      <c r="F941" s="42"/>
      <c r="G941" s="29"/>
      <c r="H941" s="29"/>
    </row>
    <row r="942" spans="2:8" ht="12" customHeight="1">
      <c r="B942" s="40" t="s">
        <v>239</v>
      </c>
      <c r="C942" s="26" t="s">
        <v>240</v>
      </c>
      <c r="D942" s="40" t="s">
        <v>169</v>
      </c>
      <c r="E942" s="41">
        <v>0</v>
      </c>
      <c r="F942" s="42">
        <v>1</v>
      </c>
      <c r="G942" s="29">
        <v>2.8074</v>
      </c>
      <c r="H942" s="29">
        <v>2.8074</v>
      </c>
    </row>
    <row r="943" spans="3:8" ht="12" customHeight="1">
      <c r="C943" s="26" t="s">
        <v>146</v>
      </c>
      <c r="D943" s="40" t="s">
        <v>134</v>
      </c>
      <c r="E943" s="41" t="s">
        <v>134</v>
      </c>
      <c r="F943" s="42" t="s">
        <v>134</v>
      </c>
      <c r="G943" s="29" t="s">
        <v>134</v>
      </c>
      <c r="H943" s="29">
        <v>2.8074</v>
      </c>
    </row>
    <row r="944" spans="2:8" ht="12" customHeight="1">
      <c r="B944" s="26" t="s">
        <v>147</v>
      </c>
      <c r="E944" s="41"/>
      <c r="F944" s="42"/>
      <c r="G944" s="29"/>
      <c r="H944" s="29"/>
    </row>
    <row r="945" spans="2:8" ht="12" customHeight="1">
      <c r="B945" s="26"/>
      <c r="C945" s="26" t="s">
        <v>171</v>
      </c>
      <c r="D945" s="40" t="s">
        <v>149</v>
      </c>
      <c r="E945" s="41">
        <v>10</v>
      </c>
      <c r="F945" s="42">
        <v>2</v>
      </c>
      <c r="G945" s="29">
        <v>8.97</v>
      </c>
      <c r="H945" s="29">
        <v>17.94</v>
      </c>
    </row>
    <row r="946" spans="3:8" ht="12" customHeight="1">
      <c r="C946" s="26" t="s">
        <v>146</v>
      </c>
      <c r="D946" s="40" t="s">
        <v>134</v>
      </c>
      <c r="E946" s="41" t="s">
        <v>134</v>
      </c>
      <c r="F946" s="42" t="s">
        <v>134</v>
      </c>
      <c r="G946" s="29" t="s">
        <v>134</v>
      </c>
      <c r="H946" s="29">
        <v>17.94</v>
      </c>
    </row>
    <row r="947" spans="2:8" ht="12" customHeight="1">
      <c r="B947" s="26" t="s">
        <v>152</v>
      </c>
      <c r="E947" s="41"/>
      <c r="F947" s="42"/>
      <c r="G947" s="29"/>
      <c r="H947" s="29"/>
    </row>
    <row r="948" spans="2:8" ht="12" customHeight="1">
      <c r="B948" s="26"/>
      <c r="C948" s="26" t="s">
        <v>153</v>
      </c>
      <c r="D948" s="40" t="s">
        <v>154</v>
      </c>
      <c r="E948" s="41" t="s">
        <v>134</v>
      </c>
      <c r="F948" s="42">
        <v>3</v>
      </c>
      <c r="G948" s="29">
        <v>17.94</v>
      </c>
      <c r="H948" s="29">
        <v>0.5382</v>
      </c>
    </row>
    <row r="949" spans="3:8" ht="12" customHeight="1">
      <c r="C949" s="26" t="s">
        <v>146</v>
      </c>
      <c r="D949" s="40" t="s">
        <v>134</v>
      </c>
      <c r="E949" s="41" t="s">
        <v>134</v>
      </c>
      <c r="F949" s="42" t="s">
        <v>134</v>
      </c>
      <c r="G949" s="29" t="s">
        <v>134</v>
      </c>
      <c r="H949" s="29">
        <v>0.5382</v>
      </c>
    </row>
    <row r="950" spans="5:8" ht="12" customHeight="1">
      <c r="E950" s="41"/>
      <c r="F950" s="42"/>
      <c r="G950" s="29"/>
      <c r="H950" s="29"/>
    </row>
    <row r="951" spans="3:8" ht="12" customHeight="1">
      <c r="C951" s="26" t="s">
        <v>155</v>
      </c>
      <c r="D951" s="40" t="s">
        <v>134</v>
      </c>
      <c r="E951" s="41" t="s">
        <v>134</v>
      </c>
      <c r="F951" s="42" t="s">
        <v>134</v>
      </c>
      <c r="G951" s="29" t="s">
        <v>134</v>
      </c>
      <c r="H951" s="44">
        <v>21.2856</v>
      </c>
    </row>
    <row r="952" spans="2:8" ht="12" customHeight="1">
      <c r="B952" s="1" t="str">
        <f>REPT("_",95)</f>
        <v>_______________________________________________________________________________________________</v>
      </c>
      <c r="E952" s="41"/>
      <c r="F952" s="42"/>
      <c r="G952" s="29"/>
      <c r="H952" s="29"/>
    </row>
    <row r="953" spans="5:8" ht="12" customHeight="1">
      <c r="E953" s="41"/>
      <c r="F953" s="42"/>
      <c r="G953" s="29"/>
      <c r="H953" s="29"/>
    </row>
    <row r="954" spans="2:8" ht="12" customHeight="1">
      <c r="B954" s="26" t="s">
        <v>132</v>
      </c>
      <c r="C954" s="39" t="s">
        <v>108</v>
      </c>
      <c r="D954" s="40" t="s">
        <v>133</v>
      </c>
      <c r="E954" s="41">
        <v>15</v>
      </c>
      <c r="F954" s="42" t="s">
        <v>222</v>
      </c>
      <c r="G954" s="29" t="s">
        <v>134</v>
      </c>
      <c r="H954" s="29" t="s">
        <v>134</v>
      </c>
    </row>
    <row r="955" spans="2:8" ht="12" customHeight="1">
      <c r="B955" s="26" t="s">
        <v>135</v>
      </c>
      <c r="C955" s="26"/>
      <c r="D955" s="40" t="s">
        <v>223</v>
      </c>
      <c r="E955" s="41"/>
      <c r="F955" s="42"/>
      <c r="G955" s="29"/>
      <c r="H955" s="29"/>
    </row>
    <row r="956" spans="2:8" ht="12" customHeight="1">
      <c r="B956" s="26" t="s">
        <v>136</v>
      </c>
      <c r="C956" s="39" t="s">
        <v>314</v>
      </c>
      <c r="E956" s="41"/>
      <c r="F956" s="42"/>
      <c r="G956" s="29"/>
      <c r="H956" s="29"/>
    </row>
    <row r="957" spans="5:8" ht="12" customHeight="1">
      <c r="E957" s="41"/>
      <c r="F957" s="42"/>
      <c r="G957" s="29"/>
      <c r="H957" s="29"/>
    </row>
    <row r="958" spans="2:8" ht="12" customHeight="1">
      <c r="B958" s="26" t="s">
        <v>137</v>
      </c>
      <c r="C958" s="26" t="s">
        <v>138</v>
      </c>
      <c r="D958" s="40" t="s">
        <v>139</v>
      </c>
      <c r="E958" s="41" t="s">
        <v>140</v>
      </c>
      <c r="F958" s="42" t="s">
        <v>141</v>
      </c>
      <c r="G958" s="29" t="s">
        <v>142</v>
      </c>
      <c r="H958" s="29" t="s">
        <v>143</v>
      </c>
    </row>
    <row r="959" spans="5:8" ht="12" customHeight="1">
      <c r="E959" s="41"/>
      <c r="F959" s="42"/>
      <c r="G959" s="29"/>
      <c r="H959" s="29"/>
    </row>
    <row r="960" spans="2:8" ht="12" customHeight="1">
      <c r="B960" s="26" t="s">
        <v>147</v>
      </c>
      <c r="E960" s="41"/>
      <c r="F960" s="42"/>
      <c r="G960" s="29"/>
      <c r="H960" s="29"/>
    </row>
    <row r="961" spans="2:8" ht="12" customHeight="1">
      <c r="B961" s="26"/>
      <c r="C961" s="26" t="s">
        <v>150</v>
      </c>
      <c r="D961" s="40" t="s">
        <v>149</v>
      </c>
      <c r="E961" s="41">
        <v>1</v>
      </c>
      <c r="F961" s="42">
        <v>0.53333</v>
      </c>
      <c r="G961" s="29">
        <v>11.09</v>
      </c>
      <c r="H961" s="29">
        <v>5.9146</v>
      </c>
    </row>
    <row r="962" spans="2:8" ht="12" customHeight="1">
      <c r="B962" s="26"/>
      <c r="C962" s="26" t="s">
        <v>151</v>
      </c>
      <c r="D962" s="40" t="s">
        <v>149</v>
      </c>
      <c r="E962" s="41">
        <v>2</v>
      </c>
      <c r="F962" s="42">
        <v>1.06667</v>
      </c>
      <c r="G962" s="29">
        <v>9.95</v>
      </c>
      <c r="H962" s="29">
        <v>10.6134</v>
      </c>
    </row>
    <row r="963" spans="2:8" ht="12" customHeight="1">
      <c r="B963" s="26"/>
      <c r="C963" s="26" t="s">
        <v>171</v>
      </c>
      <c r="D963" s="40" t="s">
        <v>149</v>
      </c>
      <c r="E963" s="41">
        <v>2</v>
      </c>
      <c r="F963" s="42">
        <v>1.06667</v>
      </c>
      <c r="G963" s="29">
        <v>8.97</v>
      </c>
      <c r="H963" s="29">
        <v>9.568</v>
      </c>
    </row>
    <row r="964" spans="3:8" ht="12" customHeight="1">
      <c r="C964" s="26" t="s">
        <v>146</v>
      </c>
      <c r="D964" s="40" t="s">
        <v>134</v>
      </c>
      <c r="E964" s="41" t="s">
        <v>134</v>
      </c>
      <c r="F964" s="42" t="s">
        <v>134</v>
      </c>
      <c r="G964" s="29" t="s">
        <v>134</v>
      </c>
      <c r="H964" s="29">
        <v>26.096</v>
      </c>
    </row>
    <row r="965" spans="2:8" ht="12" customHeight="1">
      <c r="B965" s="26" t="s">
        <v>152</v>
      </c>
      <c r="E965" s="41"/>
      <c r="F965" s="42"/>
      <c r="G965" s="29"/>
      <c r="H965" s="29"/>
    </row>
    <row r="966" spans="2:8" ht="12" customHeight="1">
      <c r="B966" s="26"/>
      <c r="C966" s="26" t="s">
        <v>153</v>
      </c>
      <c r="D966" s="40" t="s">
        <v>154</v>
      </c>
      <c r="E966" s="41" t="s">
        <v>134</v>
      </c>
      <c r="F966" s="42">
        <v>3</v>
      </c>
      <c r="G966" s="29">
        <v>26.096</v>
      </c>
      <c r="H966" s="29">
        <v>0.7829</v>
      </c>
    </row>
    <row r="967" spans="3:8" ht="12" customHeight="1">
      <c r="C967" s="26" t="s">
        <v>146</v>
      </c>
      <c r="D967" s="40" t="s">
        <v>134</v>
      </c>
      <c r="E967" s="41" t="s">
        <v>134</v>
      </c>
      <c r="F967" s="42" t="s">
        <v>134</v>
      </c>
      <c r="G967" s="29" t="s">
        <v>134</v>
      </c>
      <c r="H967" s="29">
        <v>0.7829</v>
      </c>
    </row>
    <row r="968" spans="5:8" ht="12" customHeight="1">
      <c r="E968" s="41"/>
      <c r="F968" s="42"/>
      <c r="G968" s="29"/>
      <c r="H968" s="29"/>
    </row>
    <row r="969" spans="3:8" ht="12" customHeight="1">
      <c r="C969" s="26" t="s">
        <v>155</v>
      </c>
      <c r="D969" s="40" t="s">
        <v>134</v>
      </c>
      <c r="E969" s="41" t="s">
        <v>134</v>
      </c>
      <c r="F969" s="42" t="s">
        <v>134</v>
      </c>
      <c r="G969" s="29" t="s">
        <v>134</v>
      </c>
      <c r="H969" s="44">
        <v>26.8789</v>
      </c>
    </row>
    <row r="970" spans="2:8" ht="12" customHeight="1">
      <c r="B970" s="1" t="str">
        <f>REPT("_",95)</f>
        <v>_______________________________________________________________________________________________</v>
      </c>
      <c r="E970" s="41"/>
      <c r="F970" s="42"/>
      <c r="G970" s="29"/>
      <c r="H970" s="29"/>
    </row>
    <row r="971" spans="5:8" ht="12" customHeight="1">
      <c r="E971" s="41"/>
      <c r="F971" s="42"/>
      <c r="G971" s="29"/>
      <c r="H971" s="29"/>
    </row>
    <row r="972" spans="2:8" ht="12" customHeight="1">
      <c r="B972" s="26" t="s">
        <v>132</v>
      </c>
      <c r="C972" s="39" t="s">
        <v>261</v>
      </c>
      <c r="D972" s="40" t="s">
        <v>133</v>
      </c>
      <c r="E972" s="41">
        <v>950</v>
      </c>
      <c r="F972" s="42" t="s">
        <v>222</v>
      </c>
      <c r="G972" s="29" t="s">
        <v>134</v>
      </c>
      <c r="H972" s="29" t="s">
        <v>134</v>
      </c>
    </row>
    <row r="973" spans="2:8" ht="12" customHeight="1">
      <c r="B973" s="26" t="s">
        <v>135</v>
      </c>
      <c r="C973" s="26"/>
      <c r="D973" s="40" t="s">
        <v>223</v>
      </c>
      <c r="E973" s="41"/>
      <c r="F973" s="42"/>
      <c r="G973" s="29"/>
      <c r="H973" s="29"/>
    </row>
    <row r="974" spans="2:8" ht="12" customHeight="1">
      <c r="B974" s="26" t="s">
        <v>136</v>
      </c>
      <c r="C974" s="39" t="s">
        <v>262</v>
      </c>
      <c r="E974" s="41"/>
      <c r="F974" s="42"/>
      <c r="G974" s="29"/>
      <c r="H974" s="29"/>
    </row>
    <row r="975" spans="5:8" ht="12" customHeight="1">
      <c r="E975" s="41"/>
      <c r="F975" s="42"/>
      <c r="G975" s="29"/>
      <c r="H975" s="29"/>
    </row>
    <row r="976" spans="2:8" ht="12" customHeight="1">
      <c r="B976" s="26" t="s">
        <v>137</v>
      </c>
      <c r="C976" s="26" t="s">
        <v>138</v>
      </c>
      <c r="D976" s="40" t="s">
        <v>139</v>
      </c>
      <c r="E976" s="41" t="s">
        <v>140</v>
      </c>
      <c r="F976" s="42" t="s">
        <v>141</v>
      </c>
      <c r="G976" s="29" t="s">
        <v>142</v>
      </c>
      <c r="H976" s="29" t="s">
        <v>143</v>
      </c>
    </row>
    <row r="977" spans="5:8" ht="12" customHeight="1">
      <c r="E977" s="41"/>
      <c r="F977" s="42"/>
      <c r="G977" s="29"/>
      <c r="H977" s="29"/>
    </row>
    <row r="978" spans="2:8" ht="12" customHeight="1">
      <c r="B978" s="26" t="s">
        <v>214</v>
      </c>
      <c r="E978" s="41"/>
      <c r="F978" s="42"/>
      <c r="G978" s="29"/>
      <c r="H978" s="29"/>
    </row>
    <row r="979" spans="2:8" ht="12" customHeight="1">
      <c r="B979" s="26"/>
      <c r="C979" s="26" t="s">
        <v>322</v>
      </c>
      <c r="D979" s="40" t="s">
        <v>168</v>
      </c>
      <c r="E979" s="41">
        <v>1</v>
      </c>
      <c r="F979" s="42">
        <v>0.00842</v>
      </c>
      <c r="G979" s="29">
        <v>319.2</v>
      </c>
      <c r="H979" s="29">
        <v>2.6877</v>
      </c>
    </row>
    <row r="980" spans="3:8" ht="12" customHeight="1">
      <c r="C980" s="26" t="s">
        <v>146</v>
      </c>
      <c r="D980" s="40" t="s">
        <v>134</v>
      </c>
      <c r="E980" s="41" t="s">
        <v>134</v>
      </c>
      <c r="F980" s="42" t="s">
        <v>134</v>
      </c>
      <c r="G980" s="29" t="s">
        <v>134</v>
      </c>
      <c r="H980" s="29">
        <v>2.6877</v>
      </c>
    </row>
    <row r="981" spans="2:8" ht="12" customHeight="1">
      <c r="B981" s="26" t="s">
        <v>147</v>
      </c>
      <c r="E981" s="41"/>
      <c r="F981" s="42"/>
      <c r="G981" s="29"/>
      <c r="H981" s="29"/>
    </row>
    <row r="982" spans="2:8" ht="12" customHeight="1">
      <c r="B982" s="26"/>
      <c r="C982" s="26" t="s">
        <v>171</v>
      </c>
      <c r="D982" s="40" t="s">
        <v>149</v>
      </c>
      <c r="E982" s="41">
        <v>1</v>
      </c>
      <c r="F982" s="42">
        <v>0.00842</v>
      </c>
      <c r="G982" s="29">
        <v>8.97</v>
      </c>
      <c r="H982" s="29">
        <v>0.0755</v>
      </c>
    </row>
    <row r="983" spans="3:8" ht="12" customHeight="1">
      <c r="C983" s="26" t="s">
        <v>146</v>
      </c>
      <c r="D983" s="40" t="s">
        <v>134</v>
      </c>
      <c r="E983" s="41" t="s">
        <v>134</v>
      </c>
      <c r="F983" s="42" t="s">
        <v>134</v>
      </c>
      <c r="G983" s="29" t="s">
        <v>134</v>
      </c>
      <c r="H983" s="29">
        <v>0.0755</v>
      </c>
    </row>
    <row r="984" spans="2:8" ht="12" customHeight="1">
      <c r="B984" s="26" t="s">
        <v>152</v>
      </c>
      <c r="E984" s="41"/>
      <c r="F984" s="42"/>
      <c r="G984" s="29"/>
      <c r="H984" s="29"/>
    </row>
    <row r="985" spans="2:8" ht="12" customHeight="1">
      <c r="B985" s="26"/>
      <c r="C985" s="26" t="s">
        <v>153</v>
      </c>
      <c r="D985" s="40" t="s">
        <v>154</v>
      </c>
      <c r="E985" s="41" t="s">
        <v>134</v>
      </c>
      <c r="F985" s="42">
        <v>3</v>
      </c>
      <c r="G985" s="29">
        <v>0.0755</v>
      </c>
      <c r="H985" s="29">
        <v>0.0023</v>
      </c>
    </row>
    <row r="986" spans="3:8" ht="12" customHeight="1">
      <c r="C986" s="26" t="s">
        <v>146</v>
      </c>
      <c r="D986" s="40" t="s">
        <v>134</v>
      </c>
      <c r="E986" s="41" t="s">
        <v>134</v>
      </c>
      <c r="F986" s="42" t="s">
        <v>134</v>
      </c>
      <c r="G986" s="29" t="s">
        <v>134</v>
      </c>
      <c r="H986" s="29">
        <v>0.0023</v>
      </c>
    </row>
    <row r="987" spans="5:8" ht="12" customHeight="1">
      <c r="E987" s="41"/>
      <c r="F987" s="42"/>
      <c r="G987" s="29"/>
      <c r="H987" s="29"/>
    </row>
    <row r="988" spans="3:8" ht="12" customHeight="1">
      <c r="C988" s="26" t="s">
        <v>155</v>
      </c>
      <c r="D988" s="40" t="s">
        <v>134</v>
      </c>
      <c r="E988" s="41" t="s">
        <v>134</v>
      </c>
      <c r="F988" s="42" t="s">
        <v>134</v>
      </c>
      <c r="G988" s="29" t="s">
        <v>134</v>
      </c>
      <c r="H988" s="44">
        <v>2.7655</v>
      </c>
    </row>
    <row r="989" spans="5:8" ht="12" customHeight="1">
      <c r="E989" s="41"/>
      <c r="F989" s="42"/>
      <c r="G989" s="29"/>
      <c r="H989" s="29"/>
    </row>
  </sheetData>
  <sheetProtection/>
  <printOptions horizontalCentered="1" verticalCentered="1"/>
  <pageMargins left="0.984251968503937" right="0.984251968503937" top="0.5905511811023623" bottom="0.5905511811023623" header="0.3937007874015748" footer="0.3937007874015748"/>
  <pageSetup horizontalDpi="300" verticalDpi="300" orientation="portrait" paperSize="9" scale="82" r:id="rId2"/>
  <headerFooter alignWithMargins="0">
    <oddHeader>&amp;L&amp;"Calibri,Normal"&amp;USUB PARTIDAS</oddHeader>
    <oddFooter>&amp;C&amp;"-,Normal"ESTUDIO DE PROBABILIDAD DE FALLA E IMPLEMENTACIÓN 
DE ALTERNATIVAS DE SOLUCIÓN AL DESLIZAMIENTO DE TALUDES ANDINOS</oddFooter>
  </headerFooter>
  <rowBreaks count="15" manualBreakCount="15">
    <brk id="58" max="255" man="1"/>
    <brk id="128" max="255" man="1"/>
    <brk id="196" max="7" man="1"/>
    <brk id="256" max="255" man="1"/>
    <brk id="323" max="255" man="1"/>
    <brk id="384" max="7" man="1"/>
    <brk id="446" max="7" man="1"/>
    <brk id="503" max="7" man="1"/>
    <brk id="563" max="7" man="1"/>
    <brk id="623" max="7" man="1"/>
    <brk id="688" max="7" man="1"/>
    <brk id="751" max="7" man="1"/>
    <brk id="812" max="7" man="1"/>
    <brk id="866" max="7" man="1"/>
    <brk id="93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 VIAL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</dc:creator>
  <cp:keywords/>
  <dc:description/>
  <cp:lastModifiedBy>JORGE MOSTAJO</cp:lastModifiedBy>
  <cp:lastPrinted>2009-07-12T06:12:54Z</cp:lastPrinted>
  <dcterms:created xsi:type="dcterms:W3CDTF">2007-01-12T12:41:02Z</dcterms:created>
  <dcterms:modified xsi:type="dcterms:W3CDTF">2009-07-12T06:12:56Z</dcterms:modified>
  <cp:category/>
  <cp:version/>
  <cp:contentType/>
  <cp:contentStatus/>
</cp:coreProperties>
</file>